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45" windowWidth="5970" windowHeight="6150" tabRatio="904" activeTab="0"/>
  </bookViews>
  <sheets>
    <sheet name="Open" sheetId="1" r:id="rId1"/>
    <sheet name="Licensee" sheetId="2" r:id="rId2"/>
    <sheet name="Lic_Instructions" sheetId="3" r:id="rId3"/>
    <sheet name="Parent" sheetId="4" r:id="rId4"/>
    <sheet name="Par_Instructions" sheetId="5" r:id="rId5"/>
    <sheet name="A-1" sheetId="6" r:id="rId6"/>
    <sheet name="A-1.1" sheetId="7" r:id="rId7"/>
    <sheet name="A-2" sheetId="8" r:id="rId8"/>
    <sheet name="A-2.1" sheetId="9" r:id="rId9"/>
    <sheet name="A-3" sheetId="10" r:id="rId10"/>
    <sheet name="A-3.1" sheetId="11" r:id="rId11"/>
    <sheet name="A-4" sheetId="12" r:id="rId12"/>
    <sheet name="A-5a" sheetId="13" r:id="rId13"/>
    <sheet name="A-5b" sheetId="14" r:id="rId14"/>
    <sheet name="A-6" sheetId="15" r:id="rId15"/>
    <sheet name="A-7" sheetId="16" r:id="rId16"/>
    <sheet name="A-8" sheetId="17" r:id="rId17"/>
    <sheet name="A-9" sheetId="18" r:id="rId18"/>
    <sheet name="A-10" sheetId="19" r:id="rId19"/>
    <sheet name="A-11" sheetId="20" r:id="rId20"/>
    <sheet name="B-1" sheetId="21" r:id="rId21"/>
    <sheet name="B-2" sheetId="22" r:id="rId22"/>
    <sheet name="B-2.1" sheetId="23" r:id="rId23"/>
    <sheet name="B-3" sheetId="24" r:id="rId24"/>
    <sheet name="B-4" sheetId="25" r:id="rId25"/>
    <sheet name="B-5" sheetId="26" r:id="rId26"/>
    <sheet name="B-6" sheetId="27" r:id="rId27"/>
  </sheets>
  <definedNames>
    <definedName name="_xlnm.Print_Area" localSheetId="5">'A-1'!$A$1:$O$67</definedName>
    <definedName name="_xlnm.Print_Area" localSheetId="6">'A-1.1'!$A$1:$M$62</definedName>
    <definedName name="_xlnm.Print_Area" localSheetId="18">'A-10'!$A$1:$C$88</definedName>
    <definedName name="_xlnm.Print_Area" localSheetId="19">'A-11'!$A$1:$C$24</definedName>
    <definedName name="_xlnm.Print_Area" localSheetId="7">'A-2'!$A$1:$M$57</definedName>
    <definedName name="_xlnm.Print_Area" localSheetId="8">'A-2.1'!$A$1:$G$71</definedName>
    <definedName name="_xlnm.Print_Area" localSheetId="9">'A-3'!$A$1:$M$55</definedName>
    <definedName name="_xlnm.Print_Area" localSheetId="10">'A-3.1'!$A$1:$G$45</definedName>
    <definedName name="_xlnm.Print_Area" localSheetId="11">'A-4'!$A$1:$O$62</definedName>
    <definedName name="_xlnm.Print_Area" localSheetId="12">'A-5a'!$A$1:$L$59</definedName>
    <definedName name="_xlnm.Print_Area" localSheetId="13">'A-5b'!$A$1:$L$45</definedName>
    <definedName name="_xlnm.Print_Area" localSheetId="14">'A-6'!$A$1:$M$57</definedName>
    <definedName name="_xlnm.Print_Area" localSheetId="15">'A-7'!$A$1:$H$47</definedName>
    <definedName name="_xlnm.Print_Area" localSheetId="16">'A-8'!$A$1:$J$37</definedName>
    <definedName name="_xlnm.Print_Area" localSheetId="17">'A-9'!$A$1:$N$63</definedName>
    <definedName name="_xlnm.Print_Area" localSheetId="20">'B-1'!$A$1:$M$57</definedName>
    <definedName name="_xlnm.Print_Area" localSheetId="21">'B-2'!$A$1:$M$54</definedName>
    <definedName name="_xlnm.Print_Area" localSheetId="22">'B-2.1'!$A$1:$G$84</definedName>
    <definedName name="_xlnm.Print_Area" localSheetId="23">'B-3'!$A$1:$M$58</definedName>
    <definedName name="_xlnm.Print_Area" localSheetId="24">'B-4'!$A$1:$H$47</definedName>
    <definedName name="_xlnm.Print_Area" localSheetId="25">'B-5'!$A$1:$J$67</definedName>
    <definedName name="_xlnm.Print_Area" localSheetId="26">'B-6'!$A$1:$C$44</definedName>
    <definedName name="_xlnm.Print_Area" localSheetId="2">'Lic_Instructions'!$A$1:$L$214</definedName>
    <definedName name="_xlnm.Print_Area" localSheetId="1">'Licensee'!$A$1:$M$27</definedName>
    <definedName name="_xlnm.Print_Area" localSheetId="0">'Open'!$A$9:$K$40</definedName>
    <definedName name="_xlnm.Print_Area" localSheetId="4">'Par_Instructions'!$A$1:$K$79</definedName>
    <definedName name="_xlnm.Print_Area" localSheetId="3">'Parent'!$A$1:$M$20</definedName>
  </definedNames>
  <calcPr fullCalcOnLoad="1"/>
</workbook>
</file>

<file path=xl/comments1.xml><?xml version="1.0" encoding="utf-8"?>
<comments xmlns="http://schemas.openxmlformats.org/spreadsheetml/2006/main">
  <authors>
    <author>IDOR/Illinois Gaming Board</author>
  </authors>
  <commentList>
    <comment ref="G20" authorId="0">
      <text>
        <r>
          <rPr>
            <b/>
            <sz val="8"/>
            <rFont val="Tahoma"/>
            <family val="2"/>
          </rPr>
          <t xml:space="preserve">Enter the first month of the fiscal year cycle or the calendar
date.
Example:  </t>
        </r>
        <r>
          <rPr>
            <b/>
            <sz val="8"/>
            <color indexed="12"/>
            <rFont val="Tahoma"/>
            <family val="2"/>
          </rPr>
          <t xml:space="preserve">January,
     1/16 or 1/1/16
  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Enter the last month of the fiscal year cycle or the calendar
date.
Example:  </t>
        </r>
        <r>
          <rPr>
            <b/>
            <sz val="8"/>
            <color indexed="12"/>
            <rFont val="Tahoma"/>
            <family val="2"/>
          </rPr>
          <t>December,
     12/16 or 12/31/16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Enter the month or calendar date of the most recently completed financial statements.
Example:  </t>
        </r>
        <r>
          <rPr>
            <b/>
            <sz val="8"/>
            <color indexed="12"/>
            <rFont val="Tahoma"/>
            <family val="2"/>
          </rPr>
          <t>December,
    12/16 or 12/31/16</t>
        </r>
      </text>
    </comment>
    <comment ref="G36" authorId="0">
      <text>
        <r>
          <rPr>
            <b/>
            <sz val="8"/>
            <rFont val="Tahoma"/>
            <family val="2"/>
          </rPr>
          <t>Area Code</t>
        </r>
      </text>
    </comment>
    <comment ref="G18" authorId="0">
      <text>
        <r>
          <rPr>
            <b/>
            <sz val="8"/>
            <rFont val="Tahoma"/>
            <family val="2"/>
          </rPr>
          <t>Area Code</t>
        </r>
      </text>
    </comment>
  </commentList>
</comments>
</file>

<file path=xl/comments11.xml><?xml version="1.0" encoding="utf-8"?>
<comments xmlns="http://schemas.openxmlformats.org/spreadsheetml/2006/main">
  <authors>
    <author>Illinois Department of Revenue</author>
  </authors>
  <commentList>
    <comment ref="A11" authorId="0">
      <text>
        <r>
          <rPr>
            <b/>
            <sz val="8"/>
            <rFont val="Tahoma"/>
            <family val="2"/>
          </rPr>
          <t>Insert explanation in Column</t>
        </r>
        <r>
          <rPr>
            <b/>
            <sz val="8"/>
            <color indexed="12"/>
            <rFont val="Tahoma"/>
            <family val="2"/>
          </rPr>
          <t xml:space="preserve"> G
</t>
        </r>
      </text>
    </comment>
  </commentList>
</comments>
</file>

<file path=xl/comments12.xml><?xml version="1.0" encoding="utf-8"?>
<comments xmlns="http://schemas.openxmlformats.org/spreadsheetml/2006/main">
  <authors>
    <author>Illinois Department of Revenue</author>
  </authors>
  <commentList>
    <comment ref="A6" authorId="0">
      <text>
        <r>
          <rPr>
            <sz val="8"/>
            <rFont val="Tahoma"/>
            <family val="2"/>
          </rPr>
          <t xml:space="preserve">
Number sequentially and explain on Screen </t>
        </r>
        <r>
          <rPr>
            <sz val="8"/>
            <color indexed="12"/>
            <rFont val="Tahoma"/>
            <family val="2"/>
          </rPr>
          <t>A-7</t>
        </r>
        <r>
          <rPr>
            <sz val="8"/>
            <rFont val="Tahoma"/>
            <family val="2"/>
          </rPr>
          <t xml:space="preserve"> (Footnote Disclosure)
</t>
        </r>
      </text>
    </comment>
  </commentList>
</comments>
</file>

<file path=xl/comments13.xml><?xml version="1.0" encoding="utf-8"?>
<comments xmlns="http://schemas.openxmlformats.org/spreadsheetml/2006/main">
  <authors>
    <author>Illinois Department of Revenue</author>
  </authors>
  <commentList>
    <comment ref="A5" authorId="0">
      <text>
        <r>
          <rPr>
            <sz val="8"/>
            <rFont val="Tahoma"/>
            <family val="2"/>
          </rPr>
          <t xml:space="preserve">
Number sequentially and explain on Screen </t>
        </r>
        <r>
          <rPr>
            <sz val="8"/>
            <color indexed="12"/>
            <rFont val="Tahoma"/>
            <family val="2"/>
          </rPr>
          <t>A-7</t>
        </r>
        <r>
          <rPr>
            <sz val="8"/>
            <rFont val="Tahoma"/>
            <family val="2"/>
          </rPr>
          <t xml:space="preserve"> (Footnote Disclosure)
</t>
        </r>
      </text>
    </comment>
  </commentList>
</comments>
</file>

<file path=xl/comments14.xml><?xml version="1.0" encoding="utf-8"?>
<comments xmlns="http://schemas.openxmlformats.org/spreadsheetml/2006/main">
  <authors>
    <author>Illinois Department of Revenue</author>
  </authors>
  <commentList>
    <comment ref="A5" authorId="0">
      <text>
        <r>
          <rPr>
            <sz val="8"/>
            <rFont val="Tahoma"/>
            <family val="2"/>
          </rPr>
          <t xml:space="preserve">
Number sequentially and explain on Screen </t>
        </r>
        <r>
          <rPr>
            <sz val="8"/>
            <color indexed="12"/>
            <rFont val="Tahoma"/>
            <family val="2"/>
          </rPr>
          <t>A-7</t>
        </r>
        <r>
          <rPr>
            <sz val="8"/>
            <rFont val="Tahoma"/>
            <family val="2"/>
          </rPr>
          <t xml:space="preserve"> (Footnote Disclosure)
</t>
        </r>
      </text>
    </comment>
  </commentList>
</comments>
</file>

<file path=xl/comments15.xml><?xml version="1.0" encoding="utf-8"?>
<comments xmlns="http://schemas.openxmlformats.org/spreadsheetml/2006/main">
  <authors>
    <author>Illinois Department of Revenue</author>
    <author>Doug Bybee</author>
  </authors>
  <commentList>
    <comment ref="K8" authorId="0">
      <text>
        <r>
          <rPr>
            <sz val="8"/>
            <rFont val="Tahoma"/>
            <family val="2"/>
          </rPr>
          <t xml:space="preserve">Recognize the total amount of interest </t>
        </r>
        <r>
          <rPr>
            <u val="single"/>
            <sz val="8"/>
            <rFont val="Tahoma"/>
            <family val="2"/>
          </rPr>
          <t xml:space="preserve">paid </t>
        </r>
        <r>
          <rPr>
            <sz val="8"/>
            <rFont val="Tahoma"/>
            <family val="2"/>
          </rPr>
          <t xml:space="preserve">and </t>
        </r>
        <r>
          <rPr>
            <u val="single"/>
            <sz val="8"/>
            <rFont val="Tahoma"/>
            <family val="2"/>
          </rPr>
          <t>accrued</t>
        </r>
        <r>
          <rPr>
            <sz val="8"/>
            <rFont val="Tahoma"/>
            <family val="2"/>
          </rPr>
          <t xml:space="preserve"> in the fiscal year.
</t>
        </r>
      </text>
    </comment>
    <comment ref="G8" authorId="1">
      <text>
        <r>
          <rPr>
            <sz val="8"/>
            <rFont val="Tahoma"/>
            <family val="2"/>
          </rPr>
          <t xml:space="preserve">
Enter month and year of maturity.
Example:  3/99 displays
                 Mar-99</t>
        </r>
      </text>
    </comment>
  </commentList>
</comments>
</file>

<file path=xl/comments16.xml><?xml version="1.0" encoding="utf-8"?>
<comments xmlns="http://schemas.openxmlformats.org/spreadsheetml/2006/main">
  <authors>
    <author>Illinois Department of Revenue</author>
  </authors>
  <commentList>
    <comment ref="B5" authorId="0">
      <text>
        <r>
          <rPr>
            <sz val="8"/>
            <rFont val="Tahoma"/>
            <family val="2"/>
          </rPr>
          <t xml:space="preserve">Reference the Screen List from the Table of Contents located on the Liscensee screen
Example: </t>
        </r>
        <r>
          <rPr>
            <sz val="8"/>
            <color indexed="12"/>
            <rFont val="Tahoma"/>
            <family val="2"/>
          </rPr>
          <t xml:space="preserve"> A-1 </t>
        </r>
        <r>
          <rPr>
            <sz val="8"/>
            <color indexed="10"/>
            <rFont val="Tahoma"/>
            <family val="2"/>
          </rPr>
          <t>(use CAPS)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Illinois Department of Revenue</author>
  </authors>
  <commentList>
    <comment ref="A11" authorId="0">
      <text>
        <r>
          <rPr>
            <b/>
            <sz val="8"/>
            <rFont val="Tahoma"/>
            <family val="2"/>
          </rPr>
          <t>Enter text in Column</t>
        </r>
        <r>
          <rPr>
            <b/>
            <sz val="8"/>
            <color indexed="12"/>
            <rFont val="Tahoma"/>
            <family val="2"/>
          </rPr>
          <t xml:space="preserve"> C</t>
        </r>
      </text>
    </comment>
  </commentList>
</comments>
</file>

<file path=xl/comments21.xml><?xml version="1.0" encoding="utf-8"?>
<comments xmlns="http://schemas.openxmlformats.org/spreadsheetml/2006/main">
  <authors>
    <author>Illinois Department of Revenue</author>
  </authors>
  <commentList>
    <comment ref="A5" authorId="0">
      <text>
        <r>
          <rPr>
            <sz val="8"/>
            <rFont val="Tahoma"/>
            <family val="2"/>
          </rPr>
          <t xml:space="preserve">
Number sequentially and explain on Screen </t>
        </r>
        <r>
          <rPr>
            <sz val="8"/>
            <color indexed="12"/>
            <rFont val="Tahoma"/>
            <family val="2"/>
          </rPr>
          <t>B-4</t>
        </r>
        <r>
          <rPr>
            <sz val="8"/>
            <rFont val="Tahoma"/>
            <family val="2"/>
          </rPr>
          <t xml:space="preserve"> (Footnote Disclosure)
</t>
        </r>
      </text>
    </comment>
  </commentList>
</comments>
</file>

<file path=xl/comments22.xml><?xml version="1.0" encoding="utf-8"?>
<comments xmlns="http://schemas.openxmlformats.org/spreadsheetml/2006/main">
  <authors>
    <author>Illinois Department of Revenue</author>
  </authors>
  <commentList>
    <comment ref="A7" authorId="0">
      <text>
        <r>
          <rPr>
            <sz val="8"/>
            <rFont val="Tahoma"/>
            <family val="2"/>
          </rPr>
          <t xml:space="preserve">
Number sequentially and explain on Screen </t>
        </r>
        <r>
          <rPr>
            <sz val="8"/>
            <color indexed="12"/>
            <rFont val="Tahoma"/>
            <family val="2"/>
          </rPr>
          <t>B-4</t>
        </r>
        <r>
          <rPr>
            <sz val="8"/>
            <rFont val="Tahoma"/>
            <family val="2"/>
          </rPr>
          <t xml:space="preserve"> (Footnote Disclosure)
</t>
        </r>
      </text>
    </comment>
  </commentList>
</comments>
</file>

<file path=xl/comments24.xml><?xml version="1.0" encoding="utf-8"?>
<comments xmlns="http://schemas.openxmlformats.org/spreadsheetml/2006/main">
  <authors>
    <author>Illinois Department of Revenue</author>
    <author>Doug Bybee</author>
  </authors>
  <commentList>
    <comment ref="K8" authorId="0">
      <text>
        <r>
          <rPr>
            <sz val="8"/>
            <rFont val="Tahoma"/>
            <family val="2"/>
          </rPr>
          <t xml:space="preserve">Recognize the total amount of interest </t>
        </r>
        <r>
          <rPr>
            <u val="single"/>
            <sz val="8"/>
            <rFont val="Tahoma"/>
            <family val="2"/>
          </rPr>
          <t xml:space="preserve">paid </t>
        </r>
        <r>
          <rPr>
            <sz val="8"/>
            <rFont val="Tahoma"/>
            <family val="2"/>
          </rPr>
          <t xml:space="preserve">and </t>
        </r>
        <r>
          <rPr>
            <u val="single"/>
            <sz val="8"/>
            <rFont val="Tahoma"/>
            <family val="2"/>
          </rPr>
          <t>accrued</t>
        </r>
        <r>
          <rPr>
            <sz val="8"/>
            <rFont val="Tahoma"/>
            <family val="2"/>
          </rPr>
          <t xml:space="preserve"> in the fiscal year.
</t>
        </r>
      </text>
    </comment>
    <comment ref="G8" authorId="1">
      <text>
        <r>
          <rPr>
            <sz val="8"/>
            <rFont val="Tahoma"/>
            <family val="2"/>
          </rPr>
          <t xml:space="preserve">
Enter month and year of maturity.
Example:  3/99 displays
                 Mar-99</t>
        </r>
      </text>
    </comment>
  </commentList>
</comments>
</file>

<file path=xl/comments25.xml><?xml version="1.0" encoding="utf-8"?>
<comments xmlns="http://schemas.openxmlformats.org/spreadsheetml/2006/main">
  <authors>
    <author>Illinois Department of Revenue</author>
  </authors>
  <commentList>
    <comment ref="B5" authorId="0">
      <text>
        <r>
          <rPr>
            <sz val="8"/>
            <rFont val="Tahoma"/>
            <family val="2"/>
          </rPr>
          <t xml:space="preserve">Reference the Screen List from the Table of Contents located on the Parent screen
Example: </t>
        </r>
        <r>
          <rPr>
            <sz val="8"/>
            <color indexed="12"/>
            <rFont val="Tahoma"/>
            <family val="2"/>
          </rPr>
          <t xml:space="preserve"> B-1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Illinois Department of Revenue</author>
  </authors>
  <commentList>
    <comment ref="A11" authorId="0">
      <text>
        <r>
          <rPr>
            <b/>
            <sz val="8"/>
            <rFont val="Tahoma"/>
            <family val="2"/>
          </rPr>
          <t>Enter text in Column</t>
        </r>
        <r>
          <rPr>
            <b/>
            <sz val="8"/>
            <color indexed="12"/>
            <rFont val="Tahoma"/>
            <family val="2"/>
          </rPr>
          <t xml:space="preserve"> C</t>
        </r>
      </text>
    </comment>
  </commentList>
</comments>
</file>

<file path=xl/comments6.xml><?xml version="1.0" encoding="utf-8"?>
<comments xmlns="http://schemas.openxmlformats.org/spreadsheetml/2006/main">
  <authors>
    <author>Illinois Department of Revenue</author>
  </authors>
  <commentList>
    <comment ref="A6" authorId="0">
      <text>
        <r>
          <rPr>
            <sz val="8"/>
            <rFont val="Tahoma"/>
            <family val="2"/>
          </rPr>
          <t xml:space="preserve">
Number sequentially and explain on Screen </t>
        </r>
        <r>
          <rPr>
            <sz val="8"/>
            <color indexed="12"/>
            <rFont val="Tahoma"/>
            <family val="2"/>
          </rPr>
          <t>A-7</t>
        </r>
        <r>
          <rPr>
            <sz val="8"/>
            <rFont val="Tahoma"/>
            <family val="2"/>
          </rPr>
          <t xml:space="preserve"> (Footnote Disclosure)
</t>
        </r>
      </text>
    </comment>
  </commentList>
</comments>
</file>

<file path=xl/comments8.xml><?xml version="1.0" encoding="utf-8"?>
<comments xmlns="http://schemas.openxmlformats.org/spreadsheetml/2006/main">
  <authors>
    <author>Illinois Department of Revenue</author>
  </authors>
  <commentList>
    <comment ref="A7" authorId="0">
      <text>
        <r>
          <rPr>
            <sz val="8"/>
            <rFont val="Tahoma"/>
            <family val="2"/>
          </rPr>
          <t xml:space="preserve">
Number sequentially and explain on Screen </t>
        </r>
        <r>
          <rPr>
            <sz val="8"/>
            <color indexed="12"/>
            <rFont val="Tahoma"/>
            <family val="2"/>
          </rPr>
          <t>A-7</t>
        </r>
        <r>
          <rPr>
            <sz val="8"/>
            <rFont val="Tahoma"/>
            <family val="2"/>
          </rPr>
          <t xml:space="preserve"> (Footnote Disclosure)
</t>
        </r>
      </text>
    </comment>
  </commentList>
</comments>
</file>

<file path=xl/comments9.xml><?xml version="1.0" encoding="utf-8"?>
<comments xmlns="http://schemas.openxmlformats.org/spreadsheetml/2006/main">
  <authors>
    <author>Illinois Department of Revenue</author>
  </authors>
  <commentList>
    <comment ref="A11" authorId="0">
      <text>
        <r>
          <rPr>
            <b/>
            <sz val="8"/>
            <rFont val="Tahoma"/>
            <family val="2"/>
          </rPr>
          <t>Insert explanation in Column</t>
        </r>
        <r>
          <rPr>
            <b/>
            <sz val="8"/>
            <color indexed="12"/>
            <rFont val="Tahoma"/>
            <family val="2"/>
          </rPr>
          <t xml:space="preserve"> G</t>
        </r>
      </text>
    </comment>
  </commentList>
</comments>
</file>

<file path=xl/sharedStrings.xml><?xml version="1.0" encoding="utf-8"?>
<sst xmlns="http://schemas.openxmlformats.org/spreadsheetml/2006/main" count="1682" uniqueCount="656">
  <si>
    <r>
      <t xml:space="preserve">category provided for in </t>
    </r>
    <r>
      <rPr>
        <u val="single"/>
        <sz val="12"/>
        <rFont val="Univers"/>
        <family val="0"/>
      </rPr>
      <t>Schedule A-2</t>
    </r>
    <r>
      <rPr>
        <sz val="12"/>
        <rFont val="Univers"/>
        <family val="2"/>
      </rPr>
      <t xml:space="preserve"> and provide a description in </t>
    </r>
    <r>
      <rPr>
        <u val="single"/>
        <sz val="12"/>
        <rFont val="Univers"/>
        <family val="0"/>
      </rPr>
      <t>Schedule A-2.1</t>
    </r>
    <r>
      <rPr>
        <sz val="12"/>
        <rFont val="Univers"/>
        <family val="2"/>
      </rPr>
      <t>.</t>
    </r>
  </si>
  <si>
    <t>Three Years……………………………………………………….</t>
  </si>
  <si>
    <t>The Annual Financial Report Schedules and Exhibits are to be received by the Illinois</t>
  </si>
  <si>
    <t>Gaming Board no later than April 30 following the calendar year end.  The completed</t>
  </si>
  <si>
    <t>file containing the financial report and schedules should be sent to the Deputy</t>
  </si>
  <si>
    <t>Administrator of Audit and Financial Analysis, Illinois Gaming Board.</t>
  </si>
  <si>
    <t>All financial information required of the holder of an Illinois gaming license, including</t>
  </si>
  <si>
    <t xml:space="preserve">the parent company, shall be prepared on a calendar year basis.  </t>
  </si>
  <si>
    <r>
      <t xml:space="preserve">Deputy Director of Audit for the Illinois Gaming Board.  </t>
    </r>
    <r>
      <rPr>
        <b/>
        <sz val="12"/>
        <rFont val="Univers"/>
        <family val="2"/>
      </rPr>
      <t>If you would like to comment</t>
    </r>
  </si>
  <si>
    <r>
      <t xml:space="preserve">licensee are pledged as security for the debt of a parent </t>
    </r>
    <r>
      <rPr>
        <u val="single"/>
        <sz val="12"/>
        <rFont val="Univers"/>
        <family val="2"/>
      </rPr>
      <t>or</t>
    </r>
    <r>
      <rPr>
        <sz val="12"/>
        <rFont val="Univers"/>
        <family val="2"/>
      </rPr>
      <t xml:space="preserve"> the Illinois licensee is a </t>
    </r>
  </si>
  <si>
    <t>guarantor of the debt of a parent.  The compliance certificates should include the</t>
  </si>
  <si>
    <t>restrictive covenants and the calculations relative to the loan agreements.</t>
  </si>
  <si>
    <t>or provide explanations for any other financial items not specifically required in the</t>
  </si>
  <si>
    <r>
      <t xml:space="preserve">Annual Financial Report, please indicate this in </t>
    </r>
    <r>
      <rPr>
        <b/>
        <u val="single"/>
        <sz val="12"/>
        <rFont val="Univers"/>
        <family val="2"/>
      </rPr>
      <t>Schedule A-11</t>
    </r>
    <r>
      <rPr>
        <b/>
        <sz val="12"/>
        <rFont val="Univers"/>
        <family val="2"/>
      </rPr>
      <t>, Licensee's Comments.</t>
    </r>
  </si>
  <si>
    <t>These items include commitments or plans for future significant transactions not</t>
  </si>
  <si>
    <t>reflected in the financial statements.  (e.g..  Real property development, sale of</t>
  </si>
  <si>
    <t>include this information in the individual spreadsheets.</t>
  </si>
  <si>
    <r>
      <t xml:space="preserve">equity securities to the public, acquisition of other gaming facilities).  </t>
    </r>
    <r>
      <rPr>
        <b/>
        <sz val="12"/>
        <rFont val="Univers"/>
        <family val="2"/>
      </rPr>
      <t>Do NOT</t>
    </r>
  </si>
  <si>
    <r>
      <t xml:space="preserve">For amounts due from or to related parties, provide an explanation in </t>
    </r>
    <r>
      <rPr>
        <u val="single"/>
        <sz val="12"/>
        <rFont val="Univers"/>
        <family val="2"/>
      </rPr>
      <t>Schedule A-1.1</t>
    </r>
  </si>
  <si>
    <t>as to how such receivables or payables arose, interest rates and expected method</t>
  </si>
  <si>
    <t>and timing of payment.</t>
  </si>
  <si>
    <r>
      <t xml:space="preserve">For amounts on the line titled "Notes Receivable", indicate in </t>
    </r>
    <r>
      <rPr>
        <u val="single"/>
        <sz val="12"/>
        <rFont val="Univers"/>
        <family val="2"/>
      </rPr>
      <t>Schedule A-1.1</t>
    </r>
    <r>
      <rPr>
        <sz val="12"/>
        <rFont val="Univers"/>
        <family val="2"/>
      </rPr>
      <t xml:space="preserve"> from</t>
    </r>
  </si>
  <si>
    <t>whom due along with interest and repayment terms.</t>
  </si>
  <si>
    <t>Revenues and costs associated with the operations of a hotel should be segregated</t>
  </si>
  <si>
    <t>Statement of Operating Expenses.</t>
  </si>
  <si>
    <t xml:space="preserve">as indicated in the Results of Operations (Income Statement) and Supplemental </t>
  </si>
  <si>
    <t xml:space="preserve">For any entry under Related Party Expenses and Interest Paid to or Received from </t>
  </si>
  <si>
    <t>Related Parties, describe the nature of the charges and the method of computation</t>
  </si>
  <si>
    <r>
      <t xml:space="preserve">in </t>
    </r>
    <r>
      <rPr>
        <u val="single"/>
        <sz val="12"/>
        <rFont val="Univers"/>
        <family val="2"/>
      </rPr>
      <t>Schedule A-2.1</t>
    </r>
    <r>
      <rPr>
        <sz val="12"/>
        <rFont val="Univers"/>
        <family val="2"/>
      </rPr>
      <t>.</t>
    </r>
  </si>
  <si>
    <t xml:space="preserve">Include under the line item titled “Other” in the Supplemental Statement of Operating </t>
  </si>
  <si>
    <r>
      <t xml:space="preserve">items in </t>
    </r>
    <r>
      <rPr>
        <u val="single"/>
        <sz val="12"/>
        <rFont val="Univers"/>
        <family val="2"/>
      </rPr>
      <t>Schedule A-3.1</t>
    </r>
    <r>
      <rPr>
        <sz val="12"/>
        <rFont val="Univers"/>
        <family val="2"/>
      </rPr>
      <t>.</t>
    </r>
  </si>
  <si>
    <t xml:space="preserve">Expenses any unusual or extraordinary type expenses.  Provide a description of such </t>
  </si>
  <si>
    <t>than $1 million) incurred in each period.</t>
  </si>
  <si>
    <r>
      <t xml:space="preserve">Provide in </t>
    </r>
    <r>
      <rPr>
        <u val="single"/>
        <sz val="12"/>
        <rFont val="Univers"/>
        <family val="2"/>
      </rPr>
      <t>Schedule A-4</t>
    </r>
    <r>
      <rPr>
        <sz val="12"/>
        <rFont val="Univers"/>
        <family val="2"/>
      </rPr>
      <t xml:space="preserve"> a brief description of the major capital expenditures (greater   </t>
    </r>
  </si>
  <si>
    <r>
      <t xml:space="preserve">Provide in </t>
    </r>
    <r>
      <rPr>
        <u val="single"/>
        <sz val="12"/>
        <rFont val="Univers"/>
        <family val="2"/>
      </rPr>
      <t>Schedule A-5</t>
    </r>
    <r>
      <rPr>
        <sz val="12"/>
        <rFont val="Univers"/>
        <family val="2"/>
      </rPr>
      <t xml:space="preserve"> a description of any non cash distributions and/or other changes</t>
    </r>
  </si>
  <si>
    <t>in owners’ equity.</t>
  </si>
  <si>
    <t>The annual financial report is designed to serve the Illinois Gaming Board’s needs to</t>
  </si>
  <si>
    <t>measure the financial viability of owner licensees and their parent or affiliated entities</t>
  </si>
  <si>
    <t>Board or Administrator approval.</t>
  </si>
  <si>
    <t>renewal time and at such times that financial analysis is necessary to submit for formal</t>
  </si>
  <si>
    <t>rate for fixed rate loans and the letter “V” for variable rate loans followed by the</t>
  </si>
  <si>
    <t>approximate current rate in effect.</t>
  </si>
  <si>
    <t xml:space="preserve">The licensee’s projected financial information should follow the same  instructions </t>
  </si>
  <si>
    <t>(as appropriate) as those for the historical financial statements.</t>
  </si>
  <si>
    <t>on a regular basis.</t>
  </si>
  <si>
    <t>Prepaid Expenses……………………..……...………………..……………………......</t>
  </si>
  <si>
    <t>Accounts Payable - Other……………..……………………………………………</t>
  </si>
  <si>
    <t>Current Portion of Long-Term Debt……………………….…...………………………….</t>
  </si>
  <si>
    <t>Accrued Expenses………………...…………………………………………………..</t>
  </si>
  <si>
    <t>Due To Related Parties…………………….………………………………………….</t>
  </si>
  <si>
    <t>Total Liabilities…………………………………..……………………………………………</t>
  </si>
  <si>
    <t>Preferred Stock……...…………………...………………………………………………..</t>
  </si>
  <si>
    <t>Common Stock………….…………………...………………………………………..</t>
  </si>
  <si>
    <t>Additional Paid-In-Capital…………………….…………………………………………</t>
  </si>
  <si>
    <t>Less Treasury Stock…………….……………………………………………………….</t>
  </si>
  <si>
    <t>Limited Partnership Equity…………………….……………………………………….</t>
  </si>
  <si>
    <t>General Partnership Equity………………….……...…………………………………….</t>
  </si>
  <si>
    <t>Contracts / Lease Obligations</t>
  </si>
  <si>
    <t>Results of Operations (Income Statement)</t>
  </si>
  <si>
    <t>Statements of Cash Flows</t>
  </si>
  <si>
    <t>Cash Flows from Operating Activities:</t>
  </si>
  <si>
    <t>Noncash items included in income and cash items excluded from income</t>
  </si>
  <si>
    <t>Net cash provided by (used in ) operating activities………………………………………………….</t>
  </si>
  <si>
    <t>Cash outflows to acquire business entities………………………………………………</t>
  </si>
  <si>
    <t>Purchase of marketable securities………………………………………………………</t>
  </si>
  <si>
    <t>Proceeds from the sale of marketable securities……………………………………………..</t>
  </si>
  <si>
    <t>………………</t>
  </si>
  <si>
    <t>Net cash provided by (used in) investing activities…………………………………..</t>
  </si>
  <si>
    <t>(11)</t>
  </si>
  <si>
    <t>(12)</t>
  </si>
  <si>
    <t xml:space="preserve">       Scheduled payments of long-term debt as of December 31,</t>
  </si>
  <si>
    <t>$</t>
  </si>
  <si>
    <t>Thereafter</t>
  </si>
  <si>
    <t xml:space="preserve">          Year Ending December 31, </t>
  </si>
  <si>
    <t>Three Years Ended December 31,</t>
  </si>
  <si>
    <t xml:space="preserve">                    Three Years Ended December 31,</t>
  </si>
  <si>
    <t xml:space="preserve">                       Three Years Ended December 31,</t>
  </si>
  <si>
    <t xml:space="preserve">               Three Years Ended December 31,</t>
  </si>
  <si>
    <t xml:space="preserve">        Three Years Ended December 31,</t>
  </si>
  <si>
    <t xml:space="preserve">                            Three Years Ended December 31,</t>
  </si>
  <si>
    <t xml:space="preserve">                                 Three Years Ended December 31,</t>
  </si>
  <si>
    <t xml:space="preserve">           Three Years Ended December 31,</t>
  </si>
  <si>
    <t xml:space="preserve">    as of December 31,</t>
  </si>
  <si>
    <t xml:space="preserve">                           for the Three Years Ending December 31,</t>
  </si>
  <si>
    <t>Category</t>
  </si>
  <si>
    <t>Explanation of Items</t>
  </si>
  <si>
    <r>
      <t xml:space="preserve">Other </t>
    </r>
    <r>
      <rPr>
        <sz val="10"/>
        <color indexed="10"/>
        <rFont val="Arial"/>
        <family val="2"/>
      </rPr>
      <t>(Explain)</t>
    </r>
  </si>
  <si>
    <t>Items that vary from prior year results by more than 10 percent</t>
  </si>
  <si>
    <r>
      <t xml:space="preserve">Results of Operations (Income Statement); </t>
    </r>
    <r>
      <rPr>
        <b/>
        <sz val="10"/>
        <color indexed="23"/>
        <rFont val="Arial"/>
        <family val="2"/>
      </rPr>
      <t>Schedule A-2</t>
    </r>
  </si>
  <si>
    <r>
      <t xml:space="preserve">Explanation of Operating Expense Items; </t>
    </r>
    <r>
      <rPr>
        <b/>
        <sz val="10"/>
        <color indexed="23"/>
        <rFont val="Arial"/>
        <family val="2"/>
      </rPr>
      <t>Schedule A-3</t>
    </r>
  </si>
  <si>
    <r>
      <t xml:space="preserve">Other </t>
    </r>
    <r>
      <rPr>
        <sz val="10"/>
        <color indexed="10"/>
        <rFont val="Arial"/>
        <family val="2"/>
      </rPr>
      <t>(Explain)</t>
    </r>
    <r>
      <rPr>
        <sz val="10"/>
        <rFont val="Arial"/>
        <family val="0"/>
      </rPr>
      <t>:</t>
    </r>
  </si>
  <si>
    <r>
      <t xml:space="preserve">Other </t>
    </r>
    <r>
      <rPr>
        <sz val="10"/>
        <color indexed="10"/>
        <rFont val="Arial"/>
        <family val="2"/>
      </rPr>
      <t>(Explain)</t>
    </r>
    <r>
      <rPr>
        <sz val="10"/>
        <rFont val="Arial"/>
        <family val="2"/>
      </rPr>
      <t>………………………………………………………………………</t>
    </r>
  </si>
  <si>
    <t>Common Stock</t>
  </si>
  <si>
    <t>Preferred Stock</t>
  </si>
  <si>
    <t>Additional Paid-In-Capital</t>
  </si>
  <si>
    <t>Retained Earnings</t>
  </si>
  <si>
    <r>
      <t>Explanation of Results of Consolidated Operations</t>
    </r>
    <r>
      <rPr>
        <b/>
        <sz val="10"/>
        <color indexed="12"/>
        <rFont val="Arial"/>
        <family val="2"/>
      </rPr>
      <t xml:space="preserve"> </t>
    </r>
  </si>
  <si>
    <r>
      <t xml:space="preserve">(Income Statement); </t>
    </r>
    <r>
      <rPr>
        <b/>
        <sz val="10"/>
        <color indexed="23"/>
        <rFont val="Arial"/>
        <family val="2"/>
      </rPr>
      <t>Schedule B-1</t>
    </r>
  </si>
  <si>
    <r>
      <t xml:space="preserve">Explanation of Property EBITDA and Net Earnings; </t>
    </r>
    <r>
      <rPr>
        <b/>
        <sz val="10"/>
        <color indexed="23"/>
        <rFont val="Arial"/>
        <family val="2"/>
      </rPr>
      <t>Schedule B-2</t>
    </r>
    <r>
      <rPr>
        <b/>
        <sz val="10"/>
        <rFont val="Arial"/>
        <family val="2"/>
      </rPr>
      <t xml:space="preserve"> </t>
    </r>
  </si>
  <si>
    <t>General Description of Capital Expenditures for CY:</t>
  </si>
  <si>
    <t xml:space="preserve">    as of December 31, </t>
  </si>
  <si>
    <r>
      <t xml:space="preserve">Estimates of significant (over $20,000,000) financing/re-financing anticipated.  Indicate the </t>
    </r>
    <r>
      <rPr>
        <u val="single"/>
        <sz val="10"/>
        <color indexed="8"/>
        <rFont val="Arial"/>
        <family val="2"/>
      </rPr>
      <t>purpose</t>
    </r>
    <r>
      <rPr>
        <sz val="10"/>
        <color indexed="8"/>
        <rFont val="Arial"/>
        <family val="2"/>
      </rPr>
      <t xml:space="preserve">, </t>
    </r>
    <r>
      <rPr>
        <u val="single"/>
        <sz val="10"/>
        <color indexed="8"/>
        <rFont val="Arial"/>
        <family val="2"/>
      </rPr>
      <t>amount</t>
    </r>
    <r>
      <rPr>
        <sz val="10"/>
        <color indexed="8"/>
        <rFont val="Arial"/>
        <family val="2"/>
      </rPr>
      <t xml:space="preserve">, </t>
    </r>
  </si>
  <si>
    <r>
      <t>type</t>
    </r>
    <r>
      <rPr>
        <sz val="10"/>
        <color indexed="8"/>
        <rFont val="Arial"/>
        <family val="2"/>
      </rPr>
      <t xml:space="preserve"> (debt or equity) and the </t>
    </r>
    <r>
      <rPr>
        <u val="single"/>
        <sz val="10"/>
        <color indexed="8"/>
        <rFont val="Arial"/>
        <family val="2"/>
      </rPr>
      <t>effects on existing debt or equity</t>
    </r>
    <r>
      <rPr>
        <sz val="10"/>
        <color indexed="8"/>
        <rFont val="Arial"/>
        <family val="2"/>
      </rPr>
      <t>.</t>
    </r>
  </si>
  <si>
    <t xml:space="preserve">Required Explanations for CY: </t>
  </si>
  <si>
    <t>Provide a description of any non-cash distributions and/or other changes in owners' equity.</t>
  </si>
  <si>
    <r>
      <t>Notes (</t>
    </r>
    <r>
      <rPr>
        <sz val="10"/>
        <color indexed="10"/>
        <rFont val="Arial"/>
        <family val="2"/>
      </rPr>
      <t>Explain</t>
    </r>
    <r>
      <rPr>
        <sz val="10"/>
        <rFont val="Arial"/>
        <family val="0"/>
      </rPr>
      <t>)</t>
    </r>
  </si>
  <si>
    <t>Related Party Expenses</t>
  </si>
  <si>
    <t>Management Fess - Contractual</t>
  </si>
  <si>
    <t xml:space="preserve">For the Three Years Ending December 31, </t>
  </si>
  <si>
    <r>
      <t xml:space="preserve">(Property EBITDA and Net Earnings); </t>
    </r>
    <r>
      <rPr>
        <b/>
        <sz val="10"/>
        <color indexed="23"/>
        <rFont val="Arial"/>
        <family val="2"/>
      </rPr>
      <t>Schedule B-2</t>
    </r>
  </si>
  <si>
    <r>
      <t xml:space="preserve">Required Explanations:  </t>
    </r>
    <r>
      <rPr>
        <b/>
        <u val="single"/>
        <sz val="10"/>
        <color indexed="10"/>
        <rFont val="Arial"/>
        <family val="2"/>
      </rPr>
      <t>Other Items</t>
    </r>
    <r>
      <rPr>
        <b/>
        <u val="single"/>
        <sz val="10"/>
        <color indexed="12"/>
        <rFont val="Arial"/>
        <family val="2"/>
      </rPr>
      <t xml:space="preserve"> </t>
    </r>
  </si>
  <si>
    <r>
      <t>(Projected Quarterly Statement of Earnings);</t>
    </r>
    <r>
      <rPr>
        <sz val="10"/>
        <rFont val="Arial"/>
        <family val="0"/>
      </rPr>
      <t xml:space="preserve"> </t>
    </r>
    <r>
      <rPr>
        <b/>
        <sz val="10"/>
        <color indexed="55"/>
        <rFont val="Arial"/>
        <family val="2"/>
      </rPr>
      <t>Schedule A-9</t>
    </r>
  </si>
  <si>
    <r>
      <t xml:space="preserve">(Projected Results of Operations); </t>
    </r>
    <r>
      <rPr>
        <b/>
        <sz val="10"/>
        <color indexed="23"/>
        <rFont val="Arial"/>
        <family val="2"/>
      </rPr>
      <t>Schedule A-8</t>
    </r>
  </si>
  <si>
    <r>
      <t>(Supplemental Statements of Operating Expenses);</t>
    </r>
    <r>
      <rPr>
        <sz val="10"/>
        <rFont val="Arial"/>
        <family val="0"/>
      </rPr>
      <t xml:space="preserve"> </t>
    </r>
    <r>
      <rPr>
        <b/>
        <sz val="10"/>
        <color indexed="55"/>
        <rFont val="Arial"/>
        <family val="2"/>
      </rPr>
      <t>Schedule A-3</t>
    </r>
  </si>
  <si>
    <r>
      <t xml:space="preserve">Due From Related Parties - Long-Term </t>
    </r>
    <r>
      <rPr>
        <sz val="10"/>
        <rFont val="Arial"/>
        <family val="2"/>
      </rPr>
      <t>…………………...……..…….…………………………………..</t>
    </r>
  </si>
  <si>
    <t>Describe the parties from whom due along with interest and repayment terms.</t>
  </si>
  <si>
    <t>Describe the major capital expenditures (greater than $1 million) incurred in the current period.</t>
  </si>
  <si>
    <t>Required Explanations</t>
  </si>
  <si>
    <t>Describe any non-cash distributions and/or "Other" changes in owners' equity.</t>
  </si>
  <si>
    <r>
      <t>Prior period adjustments (</t>
    </r>
    <r>
      <rPr>
        <sz val="10"/>
        <color indexed="10"/>
        <rFont val="Arial"/>
        <family val="2"/>
      </rPr>
      <t>Explain</t>
    </r>
    <r>
      <rPr>
        <sz val="10"/>
        <rFont val="Arial"/>
        <family val="0"/>
      </rPr>
      <t>).......…………...……...................................</t>
    </r>
  </si>
  <si>
    <r>
      <t>Additional capital withdrawals (</t>
    </r>
    <r>
      <rPr>
        <sz val="10"/>
        <color indexed="10"/>
        <rFont val="Arial"/>
        <family val="2"/>
      </rPr>
      <t>Explain</t>
    </r>
    <r>
      <rPr>
        <sz val="10"/>
        <rFont val="Arial"/>
        <family val="0"/>
      </rPr>
      <t>)………………..………………………..…………………………………………..</t>
    </r>
  </si>
  <si>
    <t>Prior Period Adjustments</t>
  </si>
  <si>
    <t xml:space="preserve">Under "Financing Transactions" (Schedule A-10), provide estimates of </t>
  </si>
  <si>
    <t>page 2 of A-10</t>
  </si>
  <si>
    <t>page 1 of A-10</t>
  </si>
  <si>
    <t>Schedule A-10, p. 1,2</t>
  </si>
  <si>
    <t>Schedule B-5 and B-6</t>
  </si>
  <si>
    <t xml:space="preserve">the SEC in the previous calendar year, if applicable </t>
  </si>
  <si>
    <t>Capital Transactions or Investments:</t>
  </si>
  <si>
    <t>Financing Transactions:</t>
  </si>
  <si>
    <t>Equity Contributions and Distributions:</t>
  </si>
  <si>
    <t>Other Transactions with the Licensee and Owners:</t>
  </si>
  <si>
    <t xml:space="preserve">Notes Receivable </t>
  </si>
  <si>
    <r>
      <t xml:space="preserve">Description:  </t>
    </r>
    <r>
      <rPr>
        <sz val="10"/>
        <color indexed="8"/>
        <rFont val="Arial"/>
        <family val="2"/>
      </rPr>
      <t>Include Amount ($) Expended</t>
    </r>
  </si>
  <si>
    <r>
      <t xml:space="preserve">General Description: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Include Method of Computation</t>
    </r>
  </si>
  <si>
    <t xml:space="preserve">             Three Years Ended December 31,</t>
  </si>
  <si>
    <t>Due From or To Related Parties</t>
  </si>
  <si>
    <t>Describe how such receivables and payables arose, interest rates and expected method and timing of payment.</t>
  </si>
  <si>
    <t>Payables</t>
  </si>
  <si>
    <r>
      <t xml:space="preserve">Total Admissions addressed in </t>
    </r>
    <r>
      <rPr>
        <u val="single"/>
        <sz val="12"/>
        <rFont val="Univers"/>
        <family val="2"/>
      </rPr>
      <t>Schedule A-8</t>
    </r>
    <r>
      <rPr>
        <sz val="12"/>
        <rFont val="Univers"/>
        <family val="2"/>
      </rPr>
      <t xml:space="preserve"> represents the number of passengers    </t>
    </r>
  </si>
  <si>
    <r>
      <t xml:space="preserve">Explanation: </t>
    </r>
    <r>
      <rPr>
        <b/>
        <sz val="10"/>
        <color indexed="23"/>
        <rFont val="Arial"/>
        <family val="2"/>
      </rPr>
      <t xml:space="preserve"> </t>
    </r>
    <r>
      <rPr>
        <sz val="10"/>
        <color indexed="8"/>
        <rFont val="Arial"/>
        <family val="2"/>
      </rPr>
      <t>Include Amount ($)</t>
    </r>
  </si>
  <si>
    <r>
      <t xml:space="preserve">Estimates of significant (over $5,000,000) financing/re-financing anticipated.  Indicate the </t>
    </r>
    <r>
      <rPr>
        <u val="single"/>
        <sz val="10"/>
        <rFont val="Arial"/>
        <family val="2"/>
      </rPr>
      <t>purpose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amount</t>
    </r>
    <r>
      <rPr>
        <sz val="10"/>
        <rFont val="Arial"/>
        <family val="2"/>
      </rPr>
      <t xml:space="preserve">, </t>
    </r>
  </si>
  <si>
    <r>
      <t>type</t>
    </r>
    <r>
      <rPr>
        <sz val="10"/>
        <rFont val="Arial"/>
        <family val="2"/>
      </rPr>
      <t xml:space="preserve"> (debt or equity) and the </t>
    </r>
    <r>
      <rPr>
        <u val="single"/>
        <sz val="10"/>
        <rFont val="Arial"/>
        <family val="2"/>
      </rPr>
      <t>effects on existing debt or equity</t>
    </r>
    <r>
      <rPr>
        <sz val="10"/>
        <rFont val="Arial"/>
        <family val="2"/>
      </rPr>
      <t>.</t>
    </r>
  </si>
  <si>
    <t>Net (increase) decrease in other assets………………………………………………….</t>
  </si>
  <si>
    <t>Minority interests…………………………………………………………………………….</t>
  </si>
  <si>
    <t>(Gain) loss on disposition of property and equipment…………………………………….</t>
  </si>
  <si>
    <t>Amortization……………………………………………………………………………………</t>
  </si>
  <si>
    <t>Depreciation……………………………………………………………………………………………</t>
  </si>
  <si>
    <t>Net (loss) income……………………………………………………………………………..</t>
  </si>
  <si>
    <t>Proceeds from issuance of short-term debt……………………………………………….</t>
  </si>
  <si>
    <r>
      <t xml:space="preserve">Other </t>
    </r>
    <r>
      <rPr>
        <sz val="10"/>
        <color indexed="10"/>
        <rFont val="Arial"/>
        <family val="2"/>
      </rPr>
      <t>(Explain - Sch. A-3.1)</t>
    </r>
  </si>
  <si>
    <r>
      <t xml:space="preserve">Other </t>
    </r>
    <r>
      <rPr>
        <sz val="10"/>
        <color indexed="10"/>
        <rFont val="Arial"/>
        <family val="2"/>
      </rPr>
      <t xml:space="preserve">(Explain - Sch. A-2.1) </t>
    </r>
  </si>
  <si>
    <t>Proceeds from issuance of long-term debt……………………………………………….</t>
  </si>
  <si>
    <t>Payments of dividends or equity distributions………………………………………………………………………….</t>
  </si>
  <si>
    <t>Net cash provided by (used in) financing activities…………………………………..</t>
  </si>
  <si>
    <t>Net increase (decrease) in accounts payable……………………………………………..</t>
  </si>
  <si>
    <t xml:space="preserve">Net increase (decrease) in other liabilities excluding debt………………………………. </t>
  </si>
  <si>
    <t>Net increase (decrease) in cash and cash equivalents……………………………………</t>
  </si>
  <si>
    <t>Cash and cash equivalents, beginning of year…………………………………………….</t>
  </si>
  <si>
    <t>Cash and cash equivalents, end of year…………………………………………….</t>
  </si>
  <si>
    <t>A-4</t>
  </si>
  <si>
    <t>Common Stock:</t>
  </si>
  <si>
    <t>Preferred Stock:</t>
  </si>
  <si>
    <t>Additional Paid-in Capital:</t>
  </si>
  <si>
    <t>Treasury Stock:</t>
  </si>
  <si>
    <t>Retained Earnings:</t>
  </si>
  <si>
    <t>Beginning balance ......………………..........................</t>
  </si>
  <si>
    <t>Sale of stock.......……………...................................</t>
  </si>
  <si>
    <t>Ending balance.....................……………..................</t>
  </si>
  <si>
    <t>Sale or retirement of stock..…………………................</t>
  </si>
  <si>
    <t>Beginning balance .......……………..........................</t>
  </si>
  <si>
    <t>Net income (loss)..........………………......................</t>
  </si>
  <si>
    <t>Consolidated Valuation and Qualifying Accounts……………………………………</t>
  </si>
  <si>
    <t>Schedule A-1.1</t>
  </si>
  <si>
    <t>Results of Operations (Income Statements) - Quarterly……………………………..…………</t>
  </si>
  <si>
    <r>
      <t xml:space="preserve">category provided for in </t>
    </r>
    <r>
      <rPr>
        <u val="single"/>
        <sz val="12"/>
        <rFont val="Univers"/>
        <family val="0"/>
      </rPr>
      <t>Schedule A-2</t>
    </r>
    <r>
      <rPr>
        <sz val="12"/>
        <rFont val="Univers"/>
        <family val="2"/>
      </rPr>
      <t>.</t>
    </r>
  </si>
  <si>
    <t xml:space="preserve">Year Ended December 31, </t>
  </si>
  <si>
    <t>Year Ended December 31,</t>
  </si>
  <si>
    <t>Dividends - Distributions…................………............................</t>
  </si>
  <si>
    <t>Ending Stockholders' Equity………………………………………..</t>
  </si>
  <si>
    <t>Invested Capital:</t>
  </si>
  <si>
    <t>Additional capital invested.......……………...................................</t>
  </si>
  <si>
    <t>Ending balance.....................……………………………………....................</t>
  </si>
  <si>
    <t>Accumulated Income (Loss):</t>
  </si>
  <si>
    <t>Beginning balance ......………………………………………….…..........................</t>
  </si>
  <si>
    <t>Ending balance...............………………………………….....……………..................</t>
  </si>
  <si>
    <t>Capital Withdrawals:</t>
  </si>
  <si>
    <t>Beginning balance………………………….......………………..........................</t>
  </si>
  <si>
    <t>Ending balance.....………………………................……………..................</t>
  </si>
  <si>
    <t>Beginning balance ......……………….........………………..…………………….................</t>
  </si>
  <si>
    <t>Net income (loss)………………………………..……………………...…………………………………………</t>
  </si>
  <si>
    <t xml:space="preserve">Amount </t>
  </si>
  <si>
    <t>Loan Description</t>
  </si>
  <si>
    <t>Rate</t>
  </si>
  <si>
    <t>Maturity</t>
  </si>
  <si>
    <t>Outstanding</t>
  </si>
  <si>
    <t>Total Long - Term Debt</t>
  </si>
  <si>
    <t>Current Maturities</t>
  </si>
  <si>
    <t>Net Long - Term Debt</t>
  </si>
  <si>
    <t>Schedule of Long-Term Debt</t>
  </si>
  <si>
    <t>A-6</t>
  </si>
  <si>
    <t>Due from Related Parties</t>
  </si>
  <si>
    <t>Due to Related Parties</t>
  </si>
  <si>
    <t>Notes Receivable</t>
  </si>
  <si>
    <t>A-7</t>
  </si>
  <si>
    <t>Property and Equipment (Net)</t>
  </si>
  <si>
    <t>Other Assets</t>
  </si>
  <si>
    <t>Total Assets</t>
  </si>
  <si>
    <t>Long Term Debt</t>
  </si>
  <si>
    <t>Owners' Equity</t>
  </si>
  <si>
    <t>Total Liabilities &amp; Equity</t>
  </si>
  <si>
    <t>Net Revenue</t>
  </si>
  <si>
    <t>Net Earnings</t>
  </si>
  <si>
    <t>Balance - Beginning of Period</t>
  </si>
  <si>
    <t>Contribution</t>
  </si>
  <si>
    <t>Distributions</t>
  </si>
  <si>
    <t>Other Changes in Owner's Equity</t>
  </si>
  <si>
    <t>Balance - End of Period</t>
  </si>
  <si>
    <t>Liabilities</t>
  </si>
  <si>
    <t>Total Liabilities</t>
  </si>
  <si>
    <t>Projected Results of Operations (Income Statement)</t>
  </si>
  <si>
    <t>Cash flow provided by operations</t>
  </si>
  <si>
    <t>Cash flow provided by (used in) investing activities</t>
  </si>
  <si>
    <t>Cash flow provided by (used in) financing activities</t>
  </si>
  <si>
    <t>Increase (Decrease) in Cash</t>
  </si>
  <si>
    <t>A-8</t>
  </si>
  <si>
    <t>Statement of Assumptions Used</t>
  </si>
  <si>
    <t>in the Preparation of Projected Financial Statements</t>
  </si>
  <si>
    <t>A-9</t>
  </si>
  <si>
    <t>Cash Flows</t>
  </si>
  <si>
    <t>Statements of Property EBITDA and Net Earnings</t>
  </si>
  <si>
    <t>Name of Property</t>
  </si>
  <si>
    <t>All Other Properties</t>
  </si>
  <si>
    <t>Property EBITDA</t>
  </si>
  <si>
    <t>Depreciation and Amortization</t>
  </si>
  <si>
    <t>B-3</t>
  </si>
  <si>
    <t>B-2</t>
  </si>
  <si>
    <t>B-1</t>
  </si>
  <si>
    <t>Projected Statements of Property EBITDA and Net Earnings</t>
  </si>
  <si>
    <t>B-4</t>
  </si>
  <si>
    <t>B-5</t>
  </si>
  <si>
    <t>B-6</t>
  </si>
  <si>
    <t>Capital Withdrawals</t>
  </si>
  <si>
    <t>Describe any "Prior Period Adjustments", "Capital Withdrawals", and/or "Other" changes in partners' equity.</t>
  </si>
  <si>
    <t>Cash Flows from Investing Activities:</t>
  </si>
  <si>
    <t>Cash Flows from Financing Activities:</t>
  </si>
  <si>
    <t>Capital Expenditures</t>
  </si>
  <si>
    <t>Furniture, Fixtures &amp; Equipment</t>
  </si>
  <si>
    <t>Total Capital Expenditures</t>
  </si>
  <si>
    <t>Note</t>
  </si>
  <si>
    <t>Principal</t>
  </si>
  <si>
    <t>Item</t>
  </si>
  <si>
    <t>Worksheet</t>
  </si>
  <si>
    <t>Reference</t>
  </si>
  <si>
    <t>Description</t>
  </si>
  <si>
    <t>Reference #</t>
  </si>
  <si>
    <t>Footnote</t>
  </si>
  <si>
    <t>Footnote Disclosure - Licensee</t>
  </si>
  <si>
    <t>(1)</t>
  </si>
  <si>
    <t>(2)</t>
  </si>
  <si>
    <t>(3)</t>
  </si>
  <si>
    <t>(4)</t>
  </si>
  <si>
    <t>(5)</t>
  </si>
  <si>
    <t>(6)</t>
  </si>
  <si>
    <t>(7)</t>
  </si>
  <si>
    <t>(8)</t>
  </si>
  <si>
    <t>Projected Quarterly Statement of Earnings</t>
  </si>
  <si>
    <t>(Exclusive of depreciation and</t>
  </si>
  <si>
    <t>related party expenses)</t>
  </si>
  <si>
    <t>March</t>
  </si>
  <si>
    <t>June</t>
  </si>
  <si>
    <t>September</t>
  </si>
  <si>
    <t>December</t>
  </si>
  <si>
    <t>Screen</t>
  </si>
  <si>
    <t>Title</t>
  </si>
  <si>
    <t>of Projected Financial Statements</t>
  </si>
  <si>
    <t xml:space="preserve">Schedule of Long-term Debt as of the  </t>
  </si>
  <si>
    <t>Licensee Name:</t>
  </si>
  <si>
    <t>Parent Name:</t>
  </si>
  <si>
    <t>Go To</t>
  </si>
  <si>
    <t>Print</t>
  </si>
  <si>
    <t>A-5a</t>
  </si>
  <si>
    <t>A-5b</t>
  </si>
  <si>
    <t>A-10</t>
  </si>
  <si>
    <t>Financial Position (Balance Sheet)………………………………………………</t>
  </si>
  <si>
    <t>Results of Operations (Income Statement)………………………………………….</t>
  </si>
  <si>
    <t>Supplemental Statements of Operating Expenses……………………………….</t>
  </si>
  <si>
    <t>Statements of Cash Flows…………………………………………………</t>
  </si>
  <si>
    <t>Schedule of Long-Term Debt……………………………………………………..</t>
  </si>
  <si>
    <t>Footnote Disclosure - Licensee…………………………………………………</t>
  </si>
  <si>
    <t>Projected Financial Statements………………………………………………………..</t>
  </si>
  <si>
    <t>Projected Quarterly Statement of Earnings…………………………………………………..</t>
  </si>
  <si>
    <t xml:space="preserve">Statement of Assumptions Used in the Preparation……………………………………….. </t>
  </si>
  <si>
    <t>Print All Statements</t>
  </si>
  <si>
    <t>TABLE OF CONTENTS:   Licensee</t>
  </si>
  <si>
    <t>TABLE OF CONTENTS:   Parent</t>
  </si>
  <si>
    <t>Preparation of Projected Financial Statements</t>
  </si>
  <si>
    <t>Consolidated Balance Sheets and Statements of Earnings……………….</t>
  </si>
  <si>
    <t>Statements of Property EBITDA and Net Earnings……………………………………..</t>
  </si>
  <si>
    <t>Schedule of Long-Term Debt………………………………………………………….</t>
  </si>
  <si>
    <t>Statement of Assumptions Used in the……………………………………………</t>
  </si>
  <si>
    <t>Annual Financial Report</t>
  </si>
  <si>
    <t>Illinois Owner Licensees</t>
  </si>
  <si>
    <t>Parent and Affiliated Companies</t>
  </si>
  <si>
    <t>Table of Contents</t>
  </si>
  <si>
    <t>Purpose of the Annual Financial Report</t>
  </si>
  <si>
    <t xml:space="preserve">Projected financial statements </t>
  </si>
  <si>
    <t>Instructions</t>
  </si>
  <si>
    <t>There are to be no formatting or content changes made to this report.</t>
  </si>
  <si>
    <t>Any reports submitted with content or format changes will be considered “not received”.</t>
  </si>
  <si>
    <t>Licensee’s Financial Information</t>
  </si>
  <si>
    <t>Include as part of long-term debt any capital lease obligations.</t>
  </si>
  <si>
    <t>1.</t>
  </si>
  <si>
    <t>2.</t>
  </si>
  <si>
    <r>
      <t xml:space="preserve">Required financial information for </t>
    </r>
    <r>
      <rPr>
        <u val="single"/>
        <sz val="12"/>
        <rFont val="Univers"/>
        <family val="2"/>
      </rPr>
      <t>Owner Licensees</t>
    </r>
    <r>
      <rPr>
        <sz val="12"/>
        <rFont val="Univers"/>
        <family val="2"/>
      </rPr>
      <t>:</t>
    </r>
  </si>
  <si>
    <t>3.</t>
  </si>
  <si>
    <t>Latest three calendar (or fiscal year condensed consolidated financial statements</t>
  </si>
  <si>
    <t>4.</t>
  </si>
  <si>
    <t>5.</t>
  </si>
  <si>
    <t xml:space="preserve">In addition, the information requested will serve to limit the information required at license </t>
  </si>
  <si>
    <t>6.</t>
  </si>
  <si>
    <t>7.</t>
  </si>
  <si>
    <t>EBITDA and Earnings.</t>
  </si>
  <si>
    <t xml:space="preserve">consolidated basis except for information required in the Statement of Property </t>
  </si>
  <si>
    <t xml:space="preserve">gaming related.  Parent company financial information is to be presented on a </t>
  </si>
  <si>
    <t xml:space="preserve">with an ownership interest in an Illinois Licensee whose principal businesses are </t>
  </si>
  <si>
    <t xml:space="preserve">Parent company financial information is required for all entities that file consolidated </t>
  </si>
  <si>
    <t xml:space="preserve">financial statements which include the operations of the Illinois licensee or entities </t>
  </si>
  <si>
    <t>8.</t>
  </si>
  <si>
    <t>9.</t>
  </si>
  <si>
    <t>Leasehold Improvements</t>
  </si>
  <si>
    <t>Other……………………....……..……………………………………………</t>
  </si>
  <si>
    <t xml:space="preserve">Capital Expenditures </t>
  </si>
  <si>
    <t>Proceeds from the sale of fixed assets……………………………………………</t>
  </si>
  <si>
    <t>Purchases of fixed assets…………………………………………………………</t>
  </si>
  <si>
    <t>Payments on short-term debt…………………………………………………………….</t>
  </si>
  <si>
    <t>Payments on long-term debt…………………………………………………………….</t>
  </si>
  <si>
    <t>Sale of stock.......…………...…………...................................</t>
  </si>
  <si>
    <t>Purchase of additional stock.…………………...…………………............</t>
  </si>
  <si>
    <t>Prior period adjustments.……………….…………………………..................</t>
  </si>
  <si>
    <t>Statements of Changes in Partners' Equity</t>
  </si>
  <si>
    <t>Statements of Changes in Partners' Equity…………………………..……………..</t>
  </si>
  <si>
    <t>Statements of Changes in Stockholders' Equity…………………………………..</t>
  </si>
  <si>
    <t>Exceeding Prior Year Results by Plus/Minus 10 Percent</t>
  </si>
  <si>
    <t xml:space="preserve">Title of Worksheet </t>
  </si>
  <si>
    <t>Number</t>
  </si>
  <si>
    <t>Account Name</t>
  </si>
  <si>
    <t>Explanation</t>
  </si>
  <si>
    <t>(9)</t>
  </si>
  <si>
    <t>(10)</t>
  </si>
  <si>
    <t>A-2.1</t>
  </si>
  <si>
    <t>A-3.1</t>
  </si>
  <si>
    <t>Explanation of Operating Expense Items……………………………….</t>
  </si>
  <si>
    <t>Explanation of Income Statement Items……………………………….</t>
  </si>
  <si>
    <t>Requirements for Preparation of Financial Information………………………………………………</t>
  </si>
  <si>
    <t>Statements of Changes in Stockholders' Equity</t>
  </si>
  <si>
    <t>Adjusted Gross Receipts</t>
  </si>
  <si>
    <t xml:space="preserve">Projected Gaming Activity </t>
  </si>
  <si>
    <t>Significant Operating Expense Assumptions:</t>
  </si>
  <si>
    <t>A-1.1</t>
  </si>
  <si>
    <t>Consolidated Valuation and Qualifying Accounts………………………………………………</t>
  </si>
  <si>
    <t>Consolidated Valuation and Qualifying Accounts</t>
  </si>
  <si>
    <t>Allowance for Doubtful Accounts</t>
  </si>
  <si>
    <t>Balance at</t>
  </si>
  <si>
    <t>Beginning</t>
  </si>
  <si>
    <t>of Period</t>
  </si>
  <si>
    <t>Additions</t>
  </si>
  <si>
    <t>Charged to</t>
  </si>
  <si>
    <t>Costs and</t>
  </si>
  <si>
    <t>Expenses</t>
  </si>
  <si>
    <t>Deductions</t>
  </si>
  <si>
    <t>from</t>
  </si>
  <si>
    <t>Reserves</t>
  </si>
  <si>
    <t>(A)</t>
  </si>
  <si>
    <t>Close</t>
  </si>
  <si>
    <t>Uncollectible accounts written off, net of amounts recovered.</t>
  </si>
  <si>
    <t>Contributions</t>
  </si>
  <si>
    <t xml:space="preserve">Describe the policies intended to be followed with regard to receivables and payables to owners/related parties </t>
  </si>
  <si>
    <t>including interest rates charged on intercompany transactions and anticipated payment provisions.</t>
  </si>
  <si>
    <t>Footnote Disclosure - Parent</t>
  </si>
  <si>
    <t>B-2.1</t>
  </si>
  <si>
    <t>Projected Consolidated Statements of Earnings</t>
  </si>
  <si>
    <t>General Instructions to Annual Financial Report</t>
  </si>
  <si>
    <t>Licensee's Comments or Explanations of Financial Items</t>
  </si>
  <si>
    <t>Not Specifically Required in the Annual Financial Report</t>
  </si>
  <si>
    <t>A-11</t>
  </si>
  <si>
    <t>Foot</t>
  </si>
  <si>
    <t>Footnote Disclosure - Parent…………………………………………………</t>
  </si>
  <si>
    <t xml:space="preserve">Projected Consolidated Statements of Earnings and…………………………………………. </t>
  </si>
  <si>
    <t xml:space="preserve">             Extraordinary Items</t>
  </si>
  <si>
    <t>Earnings Before - Income Taxes and</t>
  </si>
  <si>
    <t>Deferred income taxes  (current / long-term)………………...……………………………………………………..</t>
  </si>
  <si>
    <t>Investments in and advances to unconsolidated affiliates………………………………..</t>
  </si>
  <si>
    <t>Purchases of treasury stock, partnership interests or equity interests……………………………………………………………..</t>
  </si>
  <si>
    <t>Total Admissions</t>
  </si>
  <si>
    <t>Statements of Property EBITDA</t>
  </si>
  <si>
    <t>Explanation of Results of Operations, Property……………………………….</t>
  </si>
  <si>
    <t>EBITDA and Net Earnings</t>
  </si>
  <si>
    <t>"PRESS" Button to:</t>
  </si>
  <si>
    <t>Open Licensee Worksheets</t>
  </si>
  <si>
    <t>Open Parent Worksheets</t>
  </si>
  <si>
    <t>Print Licensee Instructions</t>
  </si>
  <si>
    <t>Print Parent Instructions</t>
  </si>
  <si>
    <t>for</t>
  </si>
  <si>
    <t>and</t>
  </si>
  <si>
    <t>Contact Person:</t>
  </si>
  <si>
    <t>Phone Number:</t>
  </si>
  <si>
    <t>Print Table of Contents</t>
  </si>
  <si>
    <t>A.</t>
  </si>
  <si>
    <t>B.</t>
  </si>
  <si>
    <t>C.</t>
  </si>
  <si>
    <t xml:space="preserve">to </t>
  </si>
  <si>
    <t>Fiscal Year Cycle:</t>
  </si>
  <si>
    <t xml:space="preserve">Current Fiscal Year Statements Reflect </t>
  </si>
  <si>
    <t>Information Through:</t>
  </si>
  <si>
    <t xml:space="preserve">any related debt compliance certificates if the assets or equity interest of the Illinois </t>
  </si>
  <si>
    <r>
      <t xml:space="preserve">required under the licensee’s loan agreements.  In addition, submit as </t>
    </r>
    <r>
      <rPr>
        <u val="single"/>
        <sz val="12"/>
        <rFont val="Univers"/>
        <family val="2"/>
      </rPr>
      <t>Exhibit B</t>
    </r>
    <r>
      <rPr>
        <sz val="12"/>
        <rFont val="Univers"/>
        <family val="2"/>
      </rPr>
      <t xml:space="preserve"> copies of </t>
    </r>
  </si>
  <si>
    <t>Licensee’s Projected Financial Statements - Schedules A-8, A-9, A-10</t>
  </si>
  <si>
    <t xml:space="preserve">projected to pass through the turnstiles. </t>
  </si>
  <si>
    <t>Parent Company</t>
  </si>
  <si>
    <r>
      <t xml:space="preserve">Required financial information for the </t>
    </r>
    <r>
      <rPr>
        <u val="single"/>
        <sz val="12"/>
        <rFont val="Univers"/>
        <family val="2"/>
      </rPr>
      <t>Parent Company</t>
    </r>
    <r>
      <rPr>
        <sz val="12"/>
        <rFont val="Univers"/>
        <family val="2"/>
      </rPr>
      <t>:</t>
    </r>
  </si>
  <si>
    <t xml:space="preserve">Explanation of Income Statement items that vary </t>
  </si>
  <si>
    <t>from prior year results by more than ten percent………………………………………………………....</t>
  </si>
  <si>
    <t>Schedule A-2.1</t>
  </si>
  <si>
    <t>Explanation of Operating Expense items that vary</t>
  </si>
  <si>
    <t>from prior year results by more than ten percent……………………………………………………..</t>
  </si>
  <si>
    <t>Schedule A-3.1</t>
  </si>
  <si>
    <t>Latest three calendar year condensed financial statements and applicable information:</t>
  </si>
  <si>
    <t xml:space="preserve">Schedule of long-term debt as of the  </t>
  </si>
  <si>
    <t xml:space="preserve">latest annual balance sheet date…………………………………………………….... </t>
  </si>
  <si>
    <t>Schedule A-6</t>
  </si>
  <si>
    <t xml:space="preserve">Statement of Footnote Disclosure…………………………………………………………….. </t>
  </si>
  <si>
    <t>Schedule A-7</t>
  </si>
  <si>
    <t xml:space="preserve">A Statement of Assumptions used in the preparation of the </t>
  </si>
  <si>
    <t>projected financial statements…………………………………………………………………</t>
  </si>
  <si>
    <t xml:space="preserve">Copies of latest year-end debt compliance certificates </t>
  </si>
  <si>
    <t>Licensee's Comments or Explanations of Financial Items……………………</t>
  </si>
  <si>
    <t>Schedule A-11</t>
  </si>
  <si>
    <t>required under loan agreements, if applicable (reference as Exhibits A and B)</t>
  </si>
  <si>
    <t xml:space="preserve">for the </t>
  </si>
  <si>
    <t>Schedule B-2.1</t>
  </si>
  <si>
    <t xml:space="preserve">Explanation of Property EBITDA items that vary </t>
  </si>
  <si>
    <t>Results of Operations (Income Statements)…………………………………………………………….</t>
  </si>
  <si>
    <t>Results of Operations (Income Statements)………………………………………….</t>
  </si>
  <si>
    <t>Results of Operations (Income Statements)…………………………………………………</t>
  </si>
  <si>
    <t>Schedule B-3</t>
  </si>
  <si>
    <t>Schedule B-4</t>
  </si>
  <si>
    <t>Extraordinary items………………………………………………………………………………….</t>
  </si>
  <si>
    <t>Write-down of assets held for sale…………………………………………………………..</t>
  </si>
  <si>
    <t>Increase (Decrease) in restricted cash ……………….……………………………………………………..</t>
  </si>
  <si>
    <t>Proceeds from (repayment of) partner loans…………………………………………………</t>
  </si>
  <si>
    <t xml:space="preserve">Under the column titled "Loan Description", include information for each debt item, </t>
  </si>
  <si>
    <t>Items That Vary From Prior Year Results by More Than 10 percent</t>
  </si>
  <si>
    <t>Go To "Licensee" Table of Contents</t>
  </si>
  <si>
    <t>Net (increase) decrease in receivables and patrons' checks…………………………………</t>
  </si>
  <si>
    <t>Proceeds from issuance of stock or other equity contributions……………….</t>
  </si>
  <si>
    <t>Ending Equity………………….………………………….………………..</t>
  </si>
  <si>
    <t xml:space="preserve">Annual </t>
  </si>
  <si>
    <t xml:space="preserve">financial statements for the following categories.  </t>
  </si>
  <si>
    <t>Significant Revenue Assumptions:</t>
  </si>
  <si>
    <t xml:space="preserve">A Statement of Assumptions used in the preparation </t>
  </si>
  <si>
    <t>of the projected financial statements…………………………………………………………………</t>
  </si>
  <si>
    <t xml:space="preserve">required under loan agreements, if applicable (reference as </t>
  </si>
  <si>
    <t>Exhibits A and B).</t>
  </si>
  <si>
    <t>Schedule of Securities and Exchange Reports submitted to</t>
  </si>
  <si>
    <t>Extraordinary Gain (Loss)</t>
  </si>
  <si>
    <t>Income Tax (Expense) Benefit</t>
  </si>
  <si>
    <t>Cost and Expenses</t>
  </si>
  <si>
    <t xml:space="preserve">Cost and Expenses </t>
  </si>
  <si>
    <t>Income Tax (Expense) Benefit - Net</t>
  </si>
  <si>
    <t>(reference as Exhibit C).</t>
  </si>
  <si>
    <t>Consolidated Financial Statements</t>
  </si>
  <si>
    <t>•</t>
  </si>
  <si>
    <r>
      <t xml:space="preserve">Provide a description in </t>
    </r>
    <r>
      <rPr>
        <u val="single"/>
        <sz val="12"/>
        <rFont val="Univers"/>
        <family val="2"/>
      </rPr>
      <t>Schedule A-10</t>
    </r>
    <r>
      <rPr>
        <sz val="12"/>
        <rFont val="Univers"/>
        <family val="2"/>
      </rPr>
      <t xml:space="preserve"> of capital expenditures and investments which are </t>
    </r>
  </si>
  <si>
    <t xml:space="preserve">either greater than $1 million or which represents at least 20% of anticipated balances </t>
  </si>
  <si>
    <t>in each of the projected years.</t>
  </si>
  <si>
    <t>financing/re-financing which are anticipated to be greater than $5 million.  Indicate the</t>
  </si>
  <si>
    <r>
      <t>purpose</t>
    </r>
    <r>
      <rPr>
        <sz val="12"/>
        <rFont val="Univers"/>
        <family val="2"/>
      </rPr>
      <t xml:space="preserve">, </t>
    </r>
    <r>
      <rPr>
        <u val="single"/>
        <sz val="12"/>
        <rFont val="Univers"/>
        <family val="2"/>
      </rPr>
      <t>amount</t>
    </r>
    <r>
      <rPr>
        <sz val="12"/>
        <rFont val="Univers"/>
        <family val="2"/>
      </rPr>
      <t xml:space="preserve">, </t>
    </r>
    <r>
      <rPr>
        <u val="single"/>
        <sz val="12"/>
        <rFont val="Univers"/>
        <family val="2"/>
      </rPr>
      <t>type</t>
    </r>
    <r>
      <rPr>
        <sz val="12"/>
        <rFont val="Univers"/>
        <family val="2"/>
      </rPr>
      <t xml:space="preserve"> (debt or equity) and the </t>
    </r>
    <r>
      <rPr>
        <u val="single"/>
        <sz val="12"/>
        <rFont val="Univers"/>
        <family val="2"/>
      </rPr>
      <t>effects on existing debt or equity</t>
    </r>
    <r>
      <rPr>
        <sz val="12"/>
        <rFont val="Univers"/>
        <family val="2"/>
      </rPr>
      <t>.</t>
    </r>
  </si>
  <si>
    <t>Describe major capital expenditures anticipated that either exceed $1 million or represent at least 20%</t>
  </si>
  <si>
    <t>of cumulative capital expenditures for the year.</t>
  </si>
  <si>
    <t>Interest Income (Expense) - Net</t>
  </si>
  <si>
    <t>Provide a concise description of the assumptions used in the preparation of the projected</t>
  </si>
  <si>
    <t xml:space="preserve">Projected consolidated financial statements </t>
  </si>
  <si>
    <t>for the</t>
  </si>
  <si>
    <t>Other Revenues include all revenues generated from beverages, parking fees, gift shop etc.</t>
  </si>
  <si>
    <t xml:space="preserve">The Parent Company basic financial statements and projections should </t>
  </si>
  <si>
    <t xml:space="preserve">follow (as appropriate) the Instructions applicable to the Licensee’s financial </t>
  </si>
  <si>
    <t>Parent Company Financial Information</t>
  </si>
  <si>
    <t>including latest quarterly update, if applicable).</t>
  </si>
  <si>
    <r>
      <t xml:space="preserve">provided </t>
    </r>
    <r>
      <rPr>
        <sz val="12"/>
        <rFont val="Univers"/>
        <family val="2"/>
      </rPr>
      <t>(</t>
    </r>
    <r>
      <rPr>
        <u val="single"/>
        <sz val="12"/>
        <rFont val="Univers"/>
        <family val="2"/>
      </rPr>
      <t>Schedule A-7</t>
    </r>
    <r>
      <rPr>
        <sz val="12"/>
        <rFont val="Univers"/>
        <family val="2"/>
      </rPr>
      <t>).</t>
    </r>
  </si>
  <si>
    <t>Fixed Assets (Net)……………...……………..…...………………………..……………..</t>
  </si>
  <si>
    <t>Long-Term Debt (Net)</t>
  </si>
  <si>
    <t>Any Construction-In-Progress should be classified in the related Capital Expenditure</t>
  </si>
  <si>
    <t>Financial Position (Balance Sheet) - Schedule A-1</t>
  </si>
  <si>
    <t>Financial Position (Balance Sheet)………………………………………………..</t>
  </si>
  <si>
    <t>Results of Operations (Income Statement) - Schedule A-2</t>
  </si>
  <si>
    <t>Supplemental Statements of Operating Expenses - Schedule A-3</t>
  </si>
  <si>
    <t>Costs associated with these revenues should be combined and shown on the line item</t>
  </si>
  <si>
    <t>titled "Other" in the Supplemental Statement of Operating Expenses.</t>
  </si>
  <si>
    <t xml:space="preserve">segregated as indicated in the Results of Operations (Income Statement) and </t>
  </si>
  <si>
    <t>Statements of Cash Flows - Schedule A-4</t>
  </si>
  <si>
    <t>Schedule of Long-Term Debt - Schedule A-6</t>
  </si>
  <si>
    <t>Statements of Changes in Owners’ Equity - Schedule A-5</t>
  </si>
  <si>
    <t>and accrued in the fiscal year.</t>
  </si>
  <si>
    <r>
      <t xml:space="preserve">Include short term bank credit agreements in </t>
    </r>
    <r>
      <rPr>
        <u val="single"/>
        <sz val="12"/>
        <rFont val="Univers"/>
        <family val="2"/>
      </rPr>
      <t>Schedule A-6</t>
    </r>
    <r>
      <rPr>
        <sz val="12"/>
        <rFont val="Univers"/>
        <family val="2"/>
      </rPr>
      <t xml:space="preserve"> and deduct the amounts </t>
    </r>
  </si>
  <si>
    <t>expected to be repaid within a year as part of the Current Maturities.</t>
  </si>
  <si>
    <t>as to whom payable and describe collateral or guarantees issued.</t>
  </si>
  <si>
    <t xml:space="preserve">Under the column titled "Interest Rate", indicate by the letter “F” followed by the </t>
  </si>
  <si>
    <t>Schedule A-1</t>
  </si>
  <si>
    <t>Schedule B-1</t>
  </si>
  <si>
    <t>Schedule B-2</t>
  </si>
  <si>
    <t>Schedule B-5</t>
  </si>
  <si>
    <t>consolidated except where otherwise indicated.</t>
  </si>
  <si>
    <t xml:space="preserve">Information to be provided in the basic financial statements should be </t>
  </si>
  <si>
    <t xml:space="preserve">The term parent company, as used in the Annual Financial Report, refers to the </t>
  </si>
  <si>
    <t xml:space="preserve">ultimate parent company and not an intermediate parent of the Illinois licensee.  </t>
  </si>
  <si>
    <t>statements.</t>
  </si>
  <si>
    <t xml:space="preserve">The Statement of Property EBITDA and Net Earnings should list separately, any </t>
  </si>
  <si>
    <t xml:space="preserve">property that exceeds 10% of the consolidated EBITDA (positive or negative).  All </t>
  </si>
  <si>
    <t>other property EBITDA may be combined on the line titled "All Other Properties".</t>
  </si>
  <si>
    <t>investment expected to cost more than $20 million.</t>
  </si>
  <si>
    <t>Annual amounts (greater than $20 million) and a description of major capital expenditures anticipated.</t>
  </si>
  <si>
    <r>
      <t xml:space="preserve">Provide a description in </t>
    </r>
    <r>
      <rPr>
        <u val="single"/>
        <sz val="12"/>
        <rFont val="Univers"/>
        <family val="2"/>
      </rPr>
      <t>Schedule B-6</t>
    </r>
    <r>
      <rPr>
        <sz val="12"/>
        <rFont val="Univers"/>
        <family val="2"/>
      </rPr>
      <t xml:space="preserve"> of each major capital expenditure or </t>
    </r>
  </si>
  <si>
    <t>type of financing that may be obtained.</t>
  </si>
  <si>
    <t xml:space="preserve">If additional financing or refinancing is anticipated during the projection period </t>
  </si>
  <si>
    <r>
      <t xml:space="preserve">provide in </t>
    </r>
    <r>
      <rPr>
        <u val="single"/>
        <sz val="12"/>
        <rFont val="Univers"/>
        <family val="2"/>
      </rPr>
      <t>Schedule B-6</t>
    </r>
    <r>
      <rPr>
        <sz val="12"/>
        <rFont val="Univers"/>
        <family val="2"/>
      </rPr>
      <t xml:space="preserve"> an estimate of the amount of such financing and the </t>
    </r>
  </si>
  <si>
    <t xml:space="preserve">Financial information required in the Table of Contents is also required for each </t>
  </si>
  <si>
    <t xml:space="preserve">affiliated company of an Illinois licensee when assets of the Illinois licensee are pledged    </t>
  </si>
  <si>
    <t>for the debt of the affiliate; the Illinois licensee is a guarantor of the debt of the affiliate;</t>
  </si>
  <si>
    <t>the licensee’s operations.</t>
  </si>
  <si>
    <t>or if a portion of the debt of an affiliated company is or has been used to finance</t>
  </si>
  <si>
    <t>Financial Position (Balance Sheets)………………………………………………………….</t>
  </si>
  <si>
    <t>Statements of Cash Flows………………………………………………….</t>
  </si>
  <si>
    <t>Statements of Property EBITDA and Net Earnings……………………………………….</t>
  </si>
  <si>
    <t>Statements of Property EBITDA and Earnings…………………………………………………….</t>
  </si>
  <si>
    <t>Schedule A-2</t>
  </si>
  <si>
    <t>Supplemental Statements of Operating Expenses………………………………………………..</t>
  </si>
  <si>
    <t>Schedule A-3</t>
  </si>
  <si>
    <t>Statements of Cash Flows…………………………………………………………………….</t>
  </si>
  <si>
    <t>Schedule A-4</t>
  </si>
  <si>
    <t>Statements of Changes in Owners’ Equity……………………………………………………</t>
  </si>
  <si>
    <t>Schedule A-5</t>
  </si>
  <si>
    <t>Schedule A-8</t>
  </si>
  <si>
    <t>Schedule A-9</t>
  </si>
  <si>
    <t>Comments / Explanations…………………………..………………………………………..</t>
  </si>
  <si>
    <t>Footnotes must be sequentially numbered in the "Note" column provided on the left</t>
  </si>
  <si>
    <t>side of the Schedules allowing for footnotes.  The numerical sequence of the footnotes</t>
  </si>
  <si>
    <r>
      <t xml:space="preserve">for each Schedule will begin with the number "1".  </t>
    </r>
    <r>
      <rPr>
        <b/>
        <sz val="12"/>
        <rFont val="Univers"/>
        <family val="2"/>
      </rPr>
      <t xml:space="preserve">For each line item that has a </t>
    </r>
    <r>
      <rPr>
        <sz val="12"/>
        <rFont val="Univers"/>
        <family val="2"/>
      </rPr>
      <t xml:space="preserve">  </t>
    </r>
  </si>
  <si>
    <t xml:space="preserve">footnote, provide a detailed explanation in the Footnote Disclosure Schedules </t>
  </si>
  <si>
    <r>
      <t xml:space="preserve">Submit, as </t>
    </r>
    <r>
      <rPr>
        <u val="single"/>
        <sz val="12"/>
        <rFont val="Univers"/>
        <family val="2"/>
      </rPr>
      <t>Exhibit A</t>
    </r>
    <r>
      <rPr>
        <sz val="12"/>
        <rFont val="Univers"/>
        <family val="2"/>
      </rPr>
      <t xml:space="preserve">, a copy of the latest available year end debt compliance certificates </t>
    </r>
  </si>
  <si>
    <t xml:space="preserve">Additional financial information may be required based on specific circumstances or </t>
  </si>
  <si>
    <t>as a result of the IGB staff review of the financial information provided.</t>
  </si>
  <si>
    <t xml:space="preserve">Most of the required information is felt to be evident from the line item description, </t>
  </si>
  <si>
    <t xml:space="preserve">however, if you have specific questions concerning this information please call the </t>
  </si>
  <si>
    <t>General Instructions</t>
  </si>
  <si>
    <t>Supplemental Statement of Operating Expenses.</t>
  </si>
  <si>
    <t xml:space="preserve">Revenues and costs associated with Food and Beverage operations should be </t>
  </si>
  <si>
    <t>Revenues</t>
  </si>
  <si>
    <t>Casino Operations</t>
  </si>
  <si>
    <t>Total Gaming Revenues</t>
  </si>
  <si>
    <t>Hotel Revenues</t>
  </si>
  <si>
    <t>Less:  Promotional Allowances</t>
  </si>
  <si>
    <t xml:space="preserve">Operating Expenses  </t>
  </si>
  <si>
    <t>(From Supplemental Statement)</t>
  </si>
  <si>
    <t xml:space="preserve"> </t>
  </si>
  <si>
    <t xml:space="preserve">Related Party Expenses </t>
  </si>
  <si>
    <t>(Exclusive of Interest)</t>
  </si>
  <si>
    <t>Management Fees - Contractual</t>
  </si>
  <si>
    <t>Corporate Allocations</t>
  </si>
  <si>
    <t>Other</t>
  </si>
  <si>
    <t>Total Related Party Expenses</t>
  </si>
  <si>
    <t>EBITDA</t>
  </si>
  <si>
    <t>Depreciation</t>
  </si>
  <si>
    <t>Interest</t>
  </si>
  <si>
    <t>Income</t>
  </si>
  <si>
    <t>(Expense)</t>
  </si>
  <si>
    <t>Income - Related Parties</t>
  </si>
  <si>
    <t>(Expense - Related Parties)</t>
  </si>
  <si>
    <t>Total Interest</t>
  </si>
  <si>
    <t>Earnings Before Income Taxes</t>
  </si>
  <si>
    <t>Net Earnings (Loss)</t>
  </si>
  <si>
    <t>A-2</t>
  </si>
  <si>
    <t>Assets</t>
  </si>
  <si>
    <t>Current Assets</t>
  </si>
  <si>
    <t>Current Liabilities</t>
  </si>
  <si>
    <t>Receivables</t>
  </si>
  <si>
    <t>Total</t>
  </si>
  <si>
    <t>Allowance</t>
  </si>
  <si>
    <t>Casino</t>
  </si>
  <si>
    <t>Total Current Assets</t>
  </si>
  <si>
    <t>Fixed Assets</t>
  </si>
  <si>
    <t>Cost</t>
  </si>
  <si>
    <t>Buildings &amp; Improvements</t>
  </si>
  <si>
    <t>Furniture &amp; Equipment</t>
  </si>
  <si>
    <t>Lease Improvements</t>
  </si>
  <si>
    <t>Construction In Progress</t>
  </si>
  <si>
    <t/>
  </si>
  <si>
    <t>Due From Related Parties</t>
  </si>
  <si>
    <t>Accounts Payable - Trade………………………………………………….</t>
  </si>
  <si>
    <t>Long-Term Debt</t>
  </si>
  <si>
    <t>Mortgages</t>
  </si>
  <si>
    <t>Debentures &amp; Bonds</t>
  </si>
  <si>
    <t>Due To Related Parties</t>
  </si>
  <si>
    <t>Retained Earnings……………………………………………………………</t>
  </si>
  <si>
    <t>Total Current Liabilities…………………….……………………………………..</t>
  </si>
  <si>
    <t>A-1</t>
  </si>
  <si>
    <t>Table Games</t>
  </si>
  <si>
    <t>Electronic Gaming Devices</t>
  </si>
  <si>
    <t>Food &amp; Beverage</t>
  </si>
  <si>
    <t>Total Revenues</t>
  </si>
  <si>
    <t>Net Revenues</t>
  </si>
  <si>
    <t>% Change</t>
  </si>
  <si>
    <t>From Prior</t>
  </si>
  <si>
    <t>Year</t>
  </si>
  <si>
    <t>Supplemental Statements of Operating Expenses</t>
  </si>
  <si>
    <t>Wages and</t>
  </si>
  <si>
    <t>Wagering and</t>
  </si>
  <si>
    <t>Fringe Benefits</t>
  </si>
  <si>
    <t>Admissions Tax</t>
  </si>
  <si>
    <t>Casino-</t>
  </si>
  <si>
    <t>Hotel Costs and Expenses</t>
  </si>
  <si>
    <t xml:space="preserve">Total </t>
  </si>
  <si>
    <t>A-3</t>
  </si>
  <si>
    <t>Operating Expenses</t>
  </si>
  <si>
    <t>Marketing, Advertising and Promotion</t>
  </si>
  <si>
    <t>General and Administrative Expenses</t>
  </si>
  <si>
    <t>Facility and Property Operations</t>
  </si>
  <si>
    <t>Security and Surveillance</t>
  </si>
  <si>
    <t>…………………………</t>
  </si>
  <si>
    <t>Equity (Corporation)</t>
  </si>
  <si>
    <t>Total Shareholder's Equity……………………………………………………………………….</t>
  </si>
  <si>
    <t>Equity (Partnership)</t>
  </si>
  <si>
    <t>Total Partnership Equity…………………………………………………</t>
  </si>
  <si>
    <t>Total Liabilities &amp; Equity………………………………………………………..</t>
  </si>
  <si>
    <t>Deferred Income Taxes and Other…………………………………………………..</t>
  </si>
  <si>
    <t>Liabilities &amp; Equity</t>
  </si>
  <si>
    <t>Current Portion</t>
  </si>
  <si>
    <t>Total Owing</t>
  </si>
  <si>
    <t>…………………...</t>
  </si>
  <si>
    <t>Other Assets…………………...……..…….…………………………………..</t>
  </si>
  <si>
    <t>Total Assets………………………...……………………………………………</t>
  </si>
  <si>
    <t>Other Current Assets……..……………….………..…………………………</t>
  </si>
  <si>
    <t>Financial Position (Balance Sheet)</t>
  </si>
  <si>
    <t>Land &amp; Improvements</t>
  </si>
  <si>
    <t>Riverboat, Dock &amp; Improvements</t>
  </si>
  <si>
    <t>Cash……………………………………………………………………………………</t>
  </si>
  <si>
    <r>
      <t xml:space="preserve">Extraordinary Gain (Loss); </t>
    </r>
    <r>
      <rPr>
        <sz val="10"/>
        <color indexed="10"/>
        <rFont val="Arial"/>
        <family val="2"/>
      </rPr>
      <t>(Explain - Sch. A-2.1)</t>
    </r>
  </si>
  <si>
    <t xml:space="preserve">Results of Operations (Income Statements) - </t>
  </si>
  <si>
    <t>which includes schedules to be completed for the licensee and parent (if applicable).</t>
  </si>
  <si>
    <t>To facilitate the preparation of the required information, we have forwarded an EXCEL file</t>
  </si>
  <si>
    <t xml:space="preserve">All dollar amounts are to be presented as whole numbers and as multiples of one </t>
  </si>
  <si>
    <t xml:space="preserve">thousand (Example: $10,000 = $10).  </t>
  </si>
  <si>
    <t>Any gain(loss) on disposal of assets should be reported in the Extraordinary Gain(Loss)</t>
  </si>
  <si>
    <t>Change in due from affiliates, net</t>
  </si>
  <si>
    <t xml:space="preserve">Under the sub column titled "Interest", recognize the total amount of interest paid </t>
  </si>
  <si>
    <t>Master Sports Wagering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</si>
</sst>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%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0;[Red]0"/>
    <numFmt numFmtId="171" formatCode="&quot;$&quot;#,##0.00"/>
    <numFmt numFmtId="172" formatCode="mmmm\-yy"/>
    <numFmt numFmtId="173" formatCode="&quot;$&quot;#,##0.00000_);\(&quot;$&quot;#,##0.00000\)"/>
  </numFmts>
  <fonts count="8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4"/>
      <name val="Arial"/>
      <family val="2"/>
    </font>
    <font>
      <b/>
      <sz val="12"/>
      <name val="Univers"/>
      <family val="2"/>
    </font>
    <font>
      <sz val="12"/>
      <name val="Univers"/>
      <family val="2"/>
    </font>
    <font>
      <b/>
      <u val="single"/>
      <sz val="12"/>
      <name val="Univers"/>
      <family val="2"/>
    </font>
    <font>
      <u val="single"/>
      <sz val="12"/>
      <name val="Univers"/>
      <family val="2"/>
    </font>
    <font>
      <b/>
      <sz val="14"/>
      <color indexed="12"/>
      <name val="Univers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sz val="8"/>
      <color indexed="12"/>
      <name val="Tahoma"/>
      <family val="2"/>
    </font>
    <font>
      <sz val="12"/>
      <name val="Arial"/>
      <family val="2"/>
    </font>
    <font>
      <sz val="20"/>
      <color indexed="12"/>
      <name val="Arial"/>
      <family val="2"/>
    </font>
    <font>
      <sz val="12"/>
      <color indexed="12"/>
      <name val="Arial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10"/>
      <name val="Univers"/>
      <family val="2"/>
    </font>
    <font>
      <u val="single"/>
      <sz val="8"/>
      <name val="Tahoma"/>
      <family val="2"/>
    </font>
    <font>
      <b/>
      <sz val="10"/>
      <name val="Univers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6"/>
      <color indexed="12"/>
      <name val="Arial"/>
      <family val="2"/>
    </font>
    <font>
      <sz val="8"/>
      <color indexed="10"/>
      <name val="Tahoma"/>
      <family val="2"/>
    </font>
    <font>
      <b/>
      <u val="single"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name val="Arial (W1)"/>
      <family val="2"/>
    </font>
    <font>
      <b/>
      <sz val="12"/>
      <color indexed="12"/>
      <name val="Arial"/>
      <family val="2"/>
    </font>
    <font>
      <b/>
      <u val="single"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double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 quotePrefix="1">
      <alignment horizontal="left"/>
    </xf>
    <xf numFmtId="0" fontId="0" fillId="34" borderId="0" xfId="0" applyFill="1" applyAlignment="1">
      <alignment/>
    </xf>
    <xf numFmtId="0" fontId="1" fillId="33" borderId="0" xfId="0" applyFont="1" applyFill="1" applyAlignment="1" quotePrefix="1">
      <alignment horizontal="lef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1" fillId="33" borderId="0" xfId="0" applyFont="1" applyFill="1" applyAlignment="1">
      <alignment horizontal="centerContinuous"/>
    </xf>
    <xf numFmtId="0" fontId="0" fillId="33" borderId="0" xfId="0" applyFont="1" applyFill="1" applyAlignment="1">
      <alignment/>
    </xf>
    <xf numFmtId="0" fontId="0" fillId="35" borderId="0" xfId="0" applyFill="1" applyAlignment="1" quotePrefix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20" fillId="33" borderId="0" xfId="0" applyFont="1" applyFill="1" applyAlignment="1" quotePrefix="1">
      <alignment horizontal="left"/>
    </xf>
    <xf numFmtId="0" fontId="20" fillId="35" borderId="0" xfId="0" applyFont="1" applyFill="1" applyAlignment="1" quotePrefix="1">
      <alignment horizontal="center"/>
    </xf>
    <xf numFmtId="0" fontId="0" fillId="35" borderId="0" xfId="0" applyFill="1" applyAlignment="1">
      <alignment/>
    </xf>
    <xf numFmtId="0" fontId="0" fillId="33" borderId="0" xfId="0" applyFill="1" applyAlignment="1" quotePrefix="1">
      <alignment horizontal="center"/>
    </xf>
    <xf numFmtId="0" fontId="1" fillId="33" borderId="0" xfId="0" applyFont="1" applyFill="1" applyAlignment="1">
      <alignment horizontal="left"/>
    </xf>
    <xf numFmtId="0" fontId="22" fillId="33" borderId="0" xfId="0" applyFont="1" applyFill="1" applyAlignment="1" quotePrefix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 quotePrefix="1">
      <alignment horizontal="center"/>
    </xf>
    <xf numFmtId="0" fontId="3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centerContinuous"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22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0" xfId="0" applyFont="1" applyFill="1" applyBorder="1" applyAlignment="1">
      <alignment vertical="top"/>
    </xf>
    <xf numFmtId="0" fontId="22" fillId="35" borderId="0" xfId="0" applyFont="1" applyFill="1" applyAlignment="1" applyProtection="1">
      <alignment/>
      <protection locked="0"/>
    </xf>
    <xf numFmtId="0" fontId="22" fillId="35" borderId="0" xfId="0" applyFont="1" applyFill="1" applyAlignment="1" applyProtection="1">
      <alignment horizontal="center"/>
      <protection locked="0"/>
    </xf>
    <xf numFmtId="0" fontId="22" fillId="35" borderId="0" xfId="0" applyFont="1" applyFill="1" applyAlignment="1" applyProtection="1">
      <alignment horizontal="centerContinuous"/>
      <protection locked="0"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 horizontal="centerContinuous"/>
      <protection/>
    </xf>
    <xf numFmtId="14" fontId="22" fillId="35" borderId="0" xfId="0" applyNumberFormat="1" applyFont="1" applyFill="1" applyAlignment="1" applyProtection="1">
      <alignment horizontal="center"/>
      <protection locked="0"/>
    </xf>
    <xf numFmtId="0" fontId="1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19" fillId="35" borderId="0" xfId="0" applyFont="1" applyFill="1" applyAlignment="1">
      <alignment horizontal="center"/>
    </xf>
    <xf numFmtId="0" fontId="7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 quotePrefix="1">
      <alignment horizontal="left"/>
    </xf>
    <xf numFmtId="37" fontId="0" fillId="35" borderId="0" xfId="0" applyNumberFormat="1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Border="1" applyAlignment="1">
      <alignment/>
    </xf>
    <xf numFmtId="37" fontId="0" fillId="35" borderId="11" xfId="0" applyNumberFormat="1" applyFill="1" applyBorder="1" applyAlignment="1" applyProtection="1">
      <alignment/>
      <protection locked="0"/>
    </xf>
    <xf numFmtId="5" fontId="1" fillId="35" borderId="0" xfId="0" applyNumberFormat="1" applyFont="1" applyFill="1" applyAlignment="1">
      <alignment/>
    </xf>
    <xf numFmtId="0" fontId="1" fillId="35" borderId="0" xfId="0" applyFont="1" applyFill="1" applyAlignment="1" quotePrefix="1">
      <alignment horizontal="left"/>
    </xf>
    <xf numFmtId="0" fontId="0" fillId="35" borderId="11" xfId="0" applyFill="1" applyBorder="1" applyAlignment="1">
      <alignment horizontal="centerContinuous"/>
    </xf>
    <xf numFmtId="5" fontId="1" fillId="35" borderId="0" xfId="0" applyNumberFormat="1" applyFont="1" applyFill="1" applyAlignment="1">
      <alignment/>
    </xf>
    <xf numFmtId="0" fontId="0" fillId="35" borderId="0" xfId="0" applyFill="1" applyAlignment="1" applyProtection="1">
      <alignment horizontal="center"/>
      <protection locked="0"/>
    </xf>
    <xf numFmtId="5" fontId="1" fillId="35" borderId="11" xfId="0" applyNumberFormat="1" applyFont="1" applyFill="1" applyBorder="1" applyAlignment="1">
      <alignment/>
    </xf>
    <xf numFmtId="5" fontId="1" fillId="35" borderId="12" xfId="0" applyNumberFormat="1" applyFont="1" applyFill="1" applyBorder="1" applyAlignment="1">
      <alignment/>
    </xf>
    <xf numFmtId="0" fontId="0" fillId="35" borderId="0" xfId="0" applyFill="1" applyAlignment="1" quotePrefix="1">
      <alignment horizontal="centerContinuous"/>
    </xf>
    <xf numFmtId="0" fontId="0" fillId="35" borderId="0" xfId="0" applyFill="1" applyBorder="1" applyAlignment="1">
      <alignment horizontal="centerContinuous"/>
    </xf>
    <xf numFmtId="37" fontId="0" fillId="35" borderId="13" xfId="0" applyNumberFormat="1" applyFill="1" applyBorder="1" applyAlignment="1" applyProtection="1">
      <alignment/>
      <protection locked="0"/>
    </xf>
    <xf numFmtId="0" fontId="2" fillId="34" borderId="0" xfId="0" applyFont="1" applyFill="1" applyAlignment="1">
      <alignment horizontal="center"/>
    </xf>
    <xf numFmtId="37" fontId="2" fillId="34" borderId="0" xfId="0" applyNumberFormat="1" applyFont="1" applyFill="1" applyAlignment="1">
      <alignment horizontal="center"/>
    </xf>
    <xf numFmtId="5" fontId="2" fillId="34" borderId="0" xfId="0" applyNumberFormat="1" applyFont="1" applyFill="1" applyAlignment="1">
      <alignment horizontal="center"/>
    </xf>
    <xf numFmtId="5" fontId="0" fillId="35" borderId="13" xfId="0" applyNumberFormat="1" applyFill="1" applyBorder="1" applyAlignment="1" applyProtection="1">
      <alignment/>
      <protection locked="0"/>
    </xf>
    <xf numFmtId="5" fontId="0" fillId="35" borderId="0" xfId="0" applyNumberFormat="1" applyFill="1" applyAlignment="1">
      <alignment/>
    </xf>
    <xf numFmtId="5" fontId="1" fillId="35" borderId="14" xfId="0" applyNumberFormat="1" applyFont="1" applyFill="1" applyBorder="1" applyAlignment="1">
      <alignment/>
    </xf>
    <xf numFmtId="5" fontId="1" fillId="35" borderId="11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 quotePrefix="1">
      <alignment horizontal="left"/>
    </xf>
    <xf numFmtId="37" fontId="0" fillId="0" borderId="16" xfId="0" applyNumberFormat="1" applyBorder="1" applyAlignment="1" applyProtection="1">
      <alignment/>
      <protection/>
    </xf>
    <xf numFmtId="37" fontId="0" fillId="0" borderId="16" xfId="0" applyNumberFormat="1" applyBorder="1" applyAlignment="1">
      <alignment/>
    </xf>
    <xf numFmtId="37" fontId="0" fillId="0" borderId="16" xfId="0" applyNumberFormat="1" applyBorder="1" applyAlignment="1">
      <alignment horizontal="center"/>
    </xf>
    <xf numFmtId="37" fontId="0" fillId="0" borderId="16" xfId="0" applyNumberFormat="1" applyBorder="1" applyAlignment="1" quotePrefix="1">
      <alignment horizontal="left"/>
    </xf>
    <xf numFmtId="0" fontId="0" fillId="0" borderId="16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left"/>
    </xf>
    <xf numFmtId="37" fontId="1" fillId="0" borderId="16" xfId="0" applyNumberFormat="1" applyFont="1" applyBorder="1" applyAlignment="1">
      <alignment/>
    </xf>
    <xf numFmtId="37" fontId="0" fillId="0" borderId="16" xfId="0" applyNumberFormat="1" applyBorder="1" applyAlignment="1">
      <alignment horizontal="centerContinuous"/>
    </xf>
    <xf numFmtId="0" fontId="4" fillId="0" borderId="16" xfId="0" applyFont="1" applyBorder="1" applyAlignment="1">
      <alignment/>
    </xf>
    <xf numFmtId="41" fontId="0" fillId="0" borderId="16" xfId="0" applyNumberFormat="1" applyBorder="1" applyAlignment="1">
      <alignment horizontal="centerContinuous"/>
    </xf>
    <xf numFmtId="6" fontId="0" fillId="0" borderId="16" xfId="0" applyNumberFormat="1" applyBorder="1" applyAlignment="1">
      <alignment horizontal="centerContinuous"/>
    </xf>
    <xf numFmtId="0" fontId="0" fillId="0" borderId="16" xfId="0" applyFill="1" applyBorder="1" applyAlignment="1">
      <alignment/>
    </xf>
    <xf numFmtId="3" fontId="0" fillId="0" borderId="16" xfId="0" applyNumberFormat="1" applyBorder="1" applyAlignment="1">
      <alignment/>
    </xf>
    <xf numFmtId="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37" fontId="0" fillId="0" borderId="18" xfId="0" applyNumberFormat="1" applyBorder="1" applyAlignment="1">
      <alignment horizontal="center"/>
    </xf>
    <xf numFmtId="37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37" fontId="0" fillId="0" borderId="15" xfId="0" applyNumberFormat="1" applyFill="1" applyBorder="1" applyAlignment="1">
      <alignment/>
    </xf>
    <xf numFmtId="0" fontId="2" fillId="0" borderId="17" xfId="0" applyFont="1" applyBorder="1" applyAlignment="1">
      <alignment horizontal="center"/>
    </xf>
    <xf numFmtId="37" fontId="0" fillId="0" borderId="17" xfId="0" applyNumberFormat="1" applyBorder="1" applyAlignment="1" applyProtection="1">
      <alignment/>
      <protection/>
    </xf>
    <xf numFmtId="41" fontId="0" fillId="0" borderId="17" xfId="0" applyNumberFormat="1" applyBorder="1" applyAlignment="1">
      <alignment/>
    </xf>
    <xf numFmtId="37" fontId="0" fillId="0" borderId="20" xfId="0" applyNumberFormat="1" applyBorder="1" applyAlignment="1">
      <alignment/>
    </xf>
    <xf numFmtId="41" fontId="0" fillId="0" borderId="21" xfId="0" applyNumberFormat="1" applyBorder="1" applyAlignment="1">
      <alignment horizontal="right"/>
    </xf>
    <xf numFmtId="41" fontId="0" fillId="0" borderId="20" xfId="0" applyNumberForma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 applyProtection="1">
      <alignment/>
      <protection locked="0"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 applyProtection="1">
      <alignment/>
      <protection locked="0"/>
    </xf>
    <xf numFmtId="37" fontId="0" fillId="0" borderId="26" xfId="0" applyNumberFormat="1" applyBorder="1" applyAlignment="1" applyProtection="1">
      <alignment/>
      <protection locked="0"/>
    </xf>
    <xf numFmtId="37" fontId="0" fillId="0" borderId="27" xfId="0" applyNumberFormat="1" applyBorder="1" applyAlignment="1" applyProtection="1">
      <alignment/>
      <protection locked="0"/>
    </xf>
    <xf numFmtId="0" fontId="16" fillId="35" borderId="0" xfId="0" applyFont="1" applyFill="1" applyAlignment="1">
      <alignment horizontal="centerContinuous"/>
    </xf>
    <xf numFmtId="0" fontId="27" fillId="35" borderId="0" xfId="0" applyFont="1" applyFill="1" applyAlignment="1">
      <alignment horizontal="centerContinuous"/>
    </xf>
    <xf numFmtId="0" fontId="12" fillId="35" borderId="0" xfId="0" applyFont="1" applyFill="1" applyAlignment="1">
      <alignment horizontal="centerContinuous"/>
    </xf>
    <xf numFmtId="0" fontId="13" fillId="35" borderId="0" xfId="0" applyFont="1" applyFill="1" applyAlignment="1">
      <alignment horizontal="centerContinuous"/>
    </xf>
    <xf numFmtId="0" fontId="14" fillId="35" borderId="0" xfId="0" applyFont="1" applyFill="1" applyAlignment="1">
      <alignment horizontal="centerContinuous"/>
    </xf>
    <xf numFmtId="0" fontId="27" fillId="35" borderId="0" xfId="0" applyFont="1" applyFill="1" applyAlignment="1">
      <alignment/>
    </xf>
    <xf numFmtId="0" fontId="13" fillId="35" borderId="0" xfId="0" applyFont="1" applyFill="1" applyAlignment="1">
      <alignment/>
    </xf>
    <xf numFmtId="49" fontId="12" fillId="35" borderId="0" xfId="0" applyNumberFormat="1" applyFont="1" applyFill="1" applyAlignment="1">
      <alignment/>
    </xf>
    <xf numFmtId="49" fontId="12" fillId="35" borderId="0" xfId="0" applyNumberFormat="1" applyFont="1" applyFill="1" applyAlignment="1">
      <alignment horizontal="left"/>
    </xf>
    <xf numFmtId="0" fontId="12" fillId="35" borderId="0" xfId="0" applyFont="1" applyFill="1" applyAlignment="1">
      <alignment/>
    </xf>
    <xf numFmtId="0" fontId="12" fillId="35" borderId="0" xfId="0" applyFont="1" applyFill="1" applyAlignment="1" quotePrefix="1">
      <alignment horizontal="left"/>
    </xf>
    <xf numFmtId="0" fontId="13" fillId="35" borderId="0" xfId="0" applyFont="1" applyFill="1" applyAlignment="1" quotePrefix="1">
      <alignment horizontal="left"/>
    </xf>
    <xf numFmtId="0" fontId="29" fillId="35" borderId="0" xfId="0" applyFont="1" applyFill="1" applyAlignment="1">
      <alignment horizontal="centerContinuous"/>
    </xf>
    <xf numFmtId="0" fontId="14" fillId="35" borderId="0" xfId="0" applyFont="1" applyFill="1" applyAlignment="1">
      <alignment horizontal="left"/>
    </xf>
    <xf numFmtId="0" fontId="12" fillId="35" borderId="0" xfId="0" applyFont="1" applyFill="1" applyAlignment="1">
      <alignment horizontal="left"/>
    </xf>
    <xf numFmtId="0" fontId="13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14" fillId="35" borderId="0" xfId="0" applyFont="1" applyFill="1" applyAlignment="1" quotePrefix="1">
      <alignment horizontal="left"/>
    </xf>
    <xf numFmtId="0" fontId="12" fillId="35" borderId="0" xfId="0" applyFont="1" applyFill="1" applyAlignment="1" quotePrefix="1">
      <alignment/>
    </xf>
    <xf numFmtId="0" fontId="14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7" fillId="35" borderId="0" xfId="0" applyFont="1" applyFill="1" applyAlignment="1">
      <alignment horizontal="left"/>
    </xf>
    <xf numFmtId="0" fontId="1" fillId="35" borderId="0" xfId="0" applyFont="1" applyFill="1" applyAlignment="1" quotePrefix="1">
      <alignment horizontal="centerContinuous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5" fontId="0" fillId="35" borderId="14" xfId="0" applyNumberFormat="1" applyFill="1" applyBorder="1" applyAlignment="1" applyProtection="1">
      <alignment/>
      <protection locked="0"/>
    </xf>
    <xf numFmtId="5" fontId="0" fillId="35" borderId="0" xfId="0" applyNumberFormat="1" applyFill="1" applyAlignment="1" applyProtection="1">
      <alignment/>
      <protection/>
    </xf>
    <xf numFmtId="5" fontId="0" fillId="35" borderId="0" xfId="0" applyNumberFormat="1" applyFill="1" applyAlignment="1" applyProtection="1" quotePrefix="1">
      <alignment horizontal="right"/>
      <protection/>
    </xf>
    <xf numFmtId="5" fontId="0" fillId="35" borderId="0" xfId="0" applyNumberForma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>
      <alignment horizontal="center"/>
    </xf>
    <xf numFmtId="10" fontId="0" fillId="35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5" fontId="0" fillId="35" borderId="0" xfId="42" applyNumberFormat="1" applyFont="1" applyFill="1" applyAlignment="1">
      <alignment/>
    </xf>
    <xf numFmtId="3" fontId="0" fillId="35" borderId="0" xfId="42" applyNumberFormat="1" applyFont="1" applyFill="1" applyAlignment="1" applyProtection="1">
      <alignment/>
      <protection/>
    </xf>
    <xf numFmtId="37" fontId="0" fillId="35" borderId="11" xfId="42" applyNumberFormat="1" applyFont="1" applyFill="1" applyBorder="1" applyAlignment="1" applyProtection="1">
      <alignment/>
      <protection locked="0"/>
    </xf>
    <xf numFmtId="41" fontId="0" fillId="35" borderId="0" xfId="42" applyNumberFormat="1" applyFont="1" applyFill="1" applyBorder="1" applyAlignment="1">
      <alignment/>
    </xf>
    <xf numFmtId="10" fontId="0" fillId="35" borderId="11" xfId="0" applyNumberFormat="1" applyFill="1" applyBorder="1" applyAlignment="1">
      <alignment/>
    </xf>
    <xf numFmtId="41" fontId="0" fillId="35" borderId="0" xfId="42" applyNumberFormat="1" applyFont="1" applyFill="1" applyAlignment="1">
      <alignment/>
    </xf>
    <xf numFmtId="37" fontId="0" fillId="35" borderId="0" xfId="42" applyNumberFormat="1" applyFont="1" applyFill="1" applyAlignment="1">
      <alignment/>
    </xf>
    <xf numFmtId="37" fontId="0" fillId="35" borderId="28" xfId="0" applyNumberFormat="1" applyFill="1" applyBorder="1" applyAlignment="1">
      <alignment/>
    </xf>
    <xf numFmtId="10" fontId="0" fillId="35" borderId="28" xfId="0" applyNumberFormat="1" applyFill="1" applyBorder="1" applyAlignment="1">
      <alignment/>
    </xf>
    <xf numFmtId="37" fontId="0" fillId="35" borderId="0" xfId="42" applyNumberFormat="1" applyFont="1" applyFill="1" applyAlignment="1" applyProtection="1">
      <alignment/>
      <protection/>
    </xf>
    <xf numFmtId="37" fontId="0" fillId="35" borderId="0" xfId="42" applyNumberFormat="1" applyFont="1" applyFill="1" applyBorder="1" applyAlignment="1">
      <alignment/>
    </xf>
    <xf numFmtId="37" fontId="0" fillId="35" borderId="0" xfId="42" applyNumberFormat="1" applyFont="1" applyFill="1" applyBorder="1" applyAlignment="1" applyProtection="1">
      <alignment/>
      <protection locked="0"/>
    </xf>
    <xf numFmtId="5" fontId="1" fillId="35" borderId="14" xfId="42" applyNumberFormat="1" applyFont="1" applyFill="1" applyBorder="1" applyAlignment="1">
      <alignment/>
    </xf>
    <xf numFmtId="10" fontId="0" fillId="35" borderId="14" xfId="0" applyNumberFormat="1" applyFill="1" applyBorder="1" applyAlignment="1">
      <alignment/>
    </xf>
    <xf numFmtId="10" fontId="0" fillId="35" borderId="0" xfId="59" applyNumberFormat="1" applyFont="1" applyFill="1" applyAlignment="1">
      <alignment/>
    </xf>
    <xf numFmtId="3" fontId="0" fillId="35" borderId="0" xfId="42" applyNumberFormat="1" applyFont="1" applyFill="1" applyAlignment="1">
      <alignment/>
    </xf>
    <xf numFmtId="0" fontId="2" fillId="35" borderId="0" xfId="0" applyFont="1" applyFill="1" applyAlignment="1" quotePrefix="1">
      <alignment horizontal="left"/>
    </xf>
    <xf numFmtId="170" fontId="2" fillId="35" borderId="0" xfId="0" applyNumberFormat="1" applyFont="1" applyFill="1" applyAlignment="1">
      <alignment horizontal="center"/>
    </xf>
    <xf numFmtId="170" fontId="0" fillId="35" borderId="0" xfId="0" applyNumberFormat="1" applyFont="1" applyFill="1" applyAlignment="1">
      <alignment horizontal="center"/>
    </xf>
    <xf numFmtId="170" fontId="2" fillId="35" borderId="0" xfId="0" applyNumberFormat="1" applyFont="1" applyFill="1" applyAlignment="1" applyProtection="1">
      <alignment horizontal="center"/>
      <protection/>
    </xf>
    <xf numFmtId="37" fontId="0" fillId="35" borderId="0" xfId="0" applyNumberFormat="1" applyFill="1" applyAlignment="1" applyProtection="1">
      <alignment/>
      <protection/>
    </xf>
    <xf numFmtId="3" fontId="0" fillId="35" borderId="0" xfId="0" applyNumberFormat="1" applyFill="1" applyAlignment="1">
      <alignment/>
    </xf>
    <xf numFmtId="166" fontId="0" fillId="35" borderId="0" xfId="0" applyNumberFormat="1" applyFill="1" applyAlignment="1">
      <alignment/>
    </xf>
    <xf numFmtId="41" fontId="0" fillId="35" borderId="0" xfId="0" applyNumberFormat="1" applyFill="1" applyAlignment="1">
      <alignment/>
    </xf>
    <xf numFmtId="41" fontId="0" fillId="35" borderId="0" xfId="0" applyNumberFormat="1" applyFill="1" applyAlignment="1" applyProtection="1">
      <alignment/>
      <protection/>
    </xf>
    <xf numFmtId="37" fontId="0" fillId="35" borderId="0" xfId="0" applyNumberFormat="1" applyFill="1" applyAlignment="1">
      <alignment horizontal="centerContinuous"/>
    </xf>
    <xf numFmtId="10" fontId="0" fillId="35" borderId="0" xfId="59" applyNumberFormat="1" applyFont="1" applyFill="1" applyAlignment="1">
      <alignment horizontal="centerContinuous"/>
    </xf>
    <xf numFmtId="41" fontId="0" fillId="35" borderId="0" xfId="0" applyNumberFormat="1" applyFill="1" applyAlignment="1">
      <alignment horizontal="centerContinuous"/>
    </xf>
    <xf numFmtId="41" fontId="0" fillId="35" borderId="0" xfId="0" applyNumberFormat="1" applyFill="1" applyAlignment="1" applyProtection="1">
      <alignment horizontal="centerContinuous"/>
      <protection/>
    </xf>
    <xf numFmtId="37" fontId="0" fillId="35" borderId="13" xfId="42" applyNumberFormat="1" applyFont="1" applyFill="1" applyBorder="1" applyAlignment="1" applyProtection="1">
      <alignment/>
      <protection locked="0"/>
    </xf>
    <xf numFmtId="10" fontId="0" fillId="35" borderId="29" xfId="0" applyNumberFormat="1" applyFill="1" applyBorder="1" applyAlignment="1">
      <alignment/>
    </xf>
    <xf numFmtId="10" fontId="0" fillId="35" borderId="13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ont="1" applyFill="1" applyAlignment="1">
      <alignment horizontal="centerContinuous"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Continuous"/>
    </xf>
    <xf numFmtId="0" fontId="1" fillId="35" borderId="0" xfId="0" applyFont="1" applyFill="1" applyAlignment="1" quotePrefix="1">
      <alignment horizontal="center" vertical="top"/>
    </xf>
    <xf numFmtId="0" fontId="0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10" fontId="0" fillId="35" borderId="0" xfId="0" applyNumberFormat="1" applyFont="1" applyFill="1" applyAlignment="1">
      <alignment vertical="top"/>
    </xf>
    <xf numFmtId="49" fontId="0" fillId="35" borderId="0" xfId="0" applyNumberFormat="1" applyFont="1" applyFill="1" applyAlignment="1">
      <alignment horizontal="left" wrapText="1"/>
    </xf>
    <xf numFmtId="10" fontId="0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10" fontId="0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Continuous"/>
    </xf>
    <xf numFmtId="0" fontId="1" fillId="35" borderId="0" xfId="0" applyFont="1" applyFill="1" applyBorder="1" applyAlignment="1" quotePrefix="1">
      <alignment horizontal="center" vertical="top"/>
    </xf>
    <xf numFmtId="0" fontId="0" fillId="35" borderId="0" xfId="0" applyFont="1" applyFill="1" applyBorder="1" applyAlignment="1">
      <alignment vertical="top"/>
    </xf>
    <xf numFmtId="5" fontId="0" fillId="35" borderId="0" xfId="0" applyNumberFormat="1" applyFont="1" applyFill="1" applyBorder="1" applyAlignment="1" applyProtection="1">
      <alignment vertical="top"/>
      <protection locked="0"/>
    </xf>
    <xf numFmtId="5" fontId="0" fillId="35" borderId="0" xfId="0" applyNumberFormat="1" applyFont="1" applyFill="1" applyBorder="1" applyAlignment="1">
      <alignment vertical="top"/>
    </xf>
    <xf numFmtId="10" fontId="0" fillId="35" borderId="13" xfId="0" applyNumberFormat="1" applyFont="1" applyFill="1" applyBorder="1" applyAlignment="1" applyProtection="1">
      <alignment vertical="top"/>
      <protection locked="0"/>
    </xf>
    <xf numFmtId="0" fontId="1" fillId="35" borderId="0" xfId="0" applyFont="1" applyFill="1" applyAlignment="1">
      <alignment horizontal="left"/>
    </xf>
    <xf numFmtId="10" fontId="3" fillId="35" borderId="0" xfId="0" applyNumberFormat="1" applyFont="1" applyFill="1" applyAlignment="1" applyProtection="1">
      <alignment/>
      <protection/>
    </xf>
    <xf numFmtId="37" fontId="0" fillId="35" borderId="0" xfId="0" applyNumberFormat="1" applyFill="1" applyAlignment="1" quotePrefix="1">
      <alignment horizontal="left"/>
    </xf>
    <xf numFmtId="37" fontId="0" fillId="35" borderId="11" xfId="0" applyNumberFormat="1" applyFill="1" applyBorder="1" applyAlignment="1">
      <alignment/>
    </xf>
    <xf numFmtId="5" fontId="0" fillId="35" borderId="0" xfId="0" applyNumberFormat="1" applyFill="1" applyAlignment="1" quotePrefix="1">
      <alignment horizontal="left"/>
    </xf>
    <xf numFmtId="5" fontId="1" fillId="35" borderId="0" xfId="0" applyNumberFormat="1" applyFont="1" applyFill="1" applyAlignment="1" quotePrefix="1">
      <alignment horizontal="left"/>
    </xf>
    <xf numFmtId="0" fontId="0" fillId="35" borderId="32" xfId="0" applyFill="1" applyBorder="1" applyAlignment="1">
      <alignment/>
    </xf>
    <xf numFmtId="164" fontId="0" fillId="35" borderId="0" xfId="0" applyNumberFormat="1" applyFill="1" applyAlignment="1">
      <alignment/>
    </xf>
    <xf numFmtId="164" fontId="0" fillId="35" borderId="0" xfId="0" applyNumberFormat="1" applyFill="1" applyAlignment="1" quotePrefix="1">
      <alignment horizontal="left"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 quotePrefix="1">
      <alignment horizontal="center"/>
    </xf>
    <xf numFmtId="0" fontId="1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164" fontId="0" fillId="35" borderId="0" xfId="0" applyNumberFormat="1" applyFill="1" applyAlignment="1" quotePrefix="1">
      <alignment/>
    </xf>
    <xf numFmtId="164" fontId="0" fillId="35" borderId="0" xfId="0" applyNumberFormat="1" applyFill="1" applyAlignment="1">
      <alignment horizontal="centerContinuous"/>
    </xf>
    <xf numFmtId="164" fontId="0" fillId="35" borderId="0" xfId="0" applyNumberFormat="1" applyFill="1" applyAlignment="1" quotePrefix="1">
      <alignment horizontal="centerContinuous"/>
    </xf>
    <xf numFmtId="37" fontId="0" fillId="35" borderId="13" xfId="0" applyNumberFormat="1" applyFill="1" applyBorder="1" applyAlignment="1">
      <alignment/>
    </xf>
    <xf numFmtId="37" fontId="0" fillId="35" borderId="33" xfId="0" applyNumberFormat="1" applyFill="1" applyBorder="1" applyAlignment="1">
      <alignment/>
    </xf>
    <xf numFmtId="37" fontId="0" fillId="35" borderId="13" xfId="0" applyNumberFormat="1" applyFill="1" applyBorder="1" applyAlignment="1" applyProtection="1">
      <alignment horizontal="right"/>
      <protection locked="0"/>
    </xf>
    <xf numFmtId="37" fontId="0" fillId="35" borderId="33" xfId="0" applyNumberFormat="1" applyFill="1" applyBorder="1" applyAlignment="1" applyProtection="1">
      <alignment/>
      <protection locked="0"/>
    </xf>
    <xf numFmtId="0" fontId="0" fillId="35" borderId="0" xfId="0" applyFill="1" applyAlignment="1">
      <alignment vertical="top"/>
    </xf>
    <xf numFmtId="0" fontId="1" fillId="35" borderId="0" xfId="0" applyFont="1" applyFill="1" applyBorder="1" applyAlignment="1">
      <alignment horizontal="centerContinuous"/>
    </xf>
    <xf numFmtId="0" fontId="0" fillId="35" borderId="0" xfId="0" applyFont="1" applyFill="1" applyAlignment="1" quotePrefix="1">
      <alignment horizontal="left"/>
    </xf>
    <xf numFmtId="37" fontId="0" fillId="35" borderId="0" xfId="0" applyNumberFormat="1" applyFill="1" applyBorder="1" applyAlignment="1">
      <alignment/>
    </xf>
    <xf numFmtId="0" fontId="0" fillId="35" borderId="0" xfId="0" applyFill="1" applyBorder="1" applyAlignment="1" quotePrefix="1">
      <alignment horizontal="left"/>
    </xf>
    <xf numFmtId="37" fontId="0" fillId="34" borderId="0" xfId="0" applyNumberFormat="1" applyFill="1" applyAlignment="1">
      <alignment/>
    </xf>
    <xf numFmtId="37" fontId="0" fillId="34" borderId="0" xfId="0" applyNumberFormat="1" applyFill="1" applyBorder="1" applyAlignment="1">
      <alignment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37" fontId="0" fillId="34" borderId="0" xfId="0" applyNumberFormat="1" applyFill="1" applyAlignment="1" quotePrefix="1">
      <alignment horizontal="left"/>
    </xf>
    <xf numFmtId="5" fontId="1" fillId="34" borderId="0" xfId="0" applyNumberFormat="1" applyFont="1" applyFill="1" applyAlignment="1" quotePrefix="1">
      <alignment horizontal="left"/>
    </xf>
    <xf numFmtId="5" fontId="0" fillId="34" borderId="0" xfId="42" applyNumberFormat="1" applyFont="1" applyFill="1" applyAlignment="1">
      <alignment/>
    </xf>
    <xf numFmtId="41" fontId="0" fillId="34" borderId="0" xfId="42" applyNumberFormat="1" applyFont="1" applyFill="1" applyAlignment="1">
      <alignment/>
    </xf>
    <xf numFmtId="37" fontId="0" fillId="34" borderId="0" xfId="42" applyNumberFormat="1" applyFont="1" applyFill="1" applyAlignment="1">
      <alignment/>
    </xf>
    <xf numFmtId="170" fontId="2" fillId="34" borderId="0" xfId="0" applyNumberFormat="1" applyFont="1" applyFill="1" applyAlignment="1">
      <alignment horizontal="center"/>
    </xf>
    <xf numFmtId="41" fontId="0" fillId="0" borderId="34" xfId="0" applyNumberFormat="1" applyBorder="1" applyAlignment="1">
      <alignment horizontal="right"/>
    </xf>
    <xf numFmtId="37" fontId="0" fillId="0" borderId="35" xfId="0" applyNumberFormat="1" applyBorder="1" applyAlignment="1">
      <alignment/>
    </xf>
    <xf numFmtId="37" fontId="0" fillId="0" borderId="34" xfId="0" applyNumberFormat="1" applyBorder="1" applyAlignment="1" applyProtection="1">
      <alignment/>
      <protection locked="0"/>
    </xf>
    <xf numFmtId="37" fontId="0" fillId="0" borderId="21" xfId="0" applyNumberFormat="1" applyBorder="1" applyAlignment="1" applyProtection="1">
      <alignment/>
      <protection locked="0"/>
    </xf>
    <xf numFmtId="37" fontId="0" fillId="0" borderId="36" xfId="0" applyNumberFormat="1" applyBorder="1" applyAlignment="1" applyProtection="1">
      <alignment/>
      <protection locked="0"/>
    </xf>
    <xf numFmtId="37" fontId="0" fillId="0" borderId="37" xfId="0" applyNumberFormat="1" applyBorder="1" applyAlignment="1" applyProtection="1">
      <alignment/>
      <protection locked="0"/>
    </xf>
    <xf numFmtId="37" fontId="0" fillId="0" borderId="38" xfId="0" applyNumberFormat="1" applyBorder="1" applyAlignment="1" applyProtection="1">
      <alignment/>
      <protection locked="0"/>
    </xf>
    <xf numFmtId="37" fontId="0" fillId="0" borderId="39" xfId="0" applyNumberFormat="1" applyBorder="1" applyAlignment="1">
      <alignment/>
    </xf>
    <xf numFmtId="37" fontId="0" fillId="0" borderId="23" xfId="0" applyNumberFormat="1" applyFont="1" applyBorder="1" applyAlignment="1" applyProtection="1">
      <alignment/>
      <protection locked="0"/>
    </xf>
    <xf numFmtId="0" fontId="2" fillId="34" borderId="40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37" fontId="0" fillId="34" borderId="40" xfId="0" applyNumberForma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0" fontId="0" fillId="35" borderId="0" xfId="0" applyFill="1" applyAlignment="1" applyProtection="1">
      <alignment vertical="top"/>
      <protection/>
    </xf>
    <xf numFmtId="37" fontId="0" fillId="35" borderId="0" xfId="0" applyNumberFormat="1" applyFill="1" applyAlignment="1" applyProtection="1">
      <alignment vertical="top"/>
      <protection/>
    </xf>
    <xf numFmtId="0" fontId="1" fillId="35" borderId="0" xfId="0" applyFont="1" applyFill="1" applyAlignment="1">
      <alignment horizontal="center" vertical="top"/>
    </xf>
    <xf numFmtId="10" fontId="0" fillId="35" borderId="0" xfId="0" applyNumberFormat="1" applyFill="1" applyAlignment="1">
      <alignment horizontal="center" vertical="top"/>
    </xf>
    <xf numFmtId="17" fontId="0" fillId="35" borderId="0" xfId="0" applyNumberFormat="1" applyFill="1" applyAlignment="1">
      <alignment horizontal="center" vertical="top"/>
    </xf>
    <xf numFmtId="37" fontId="0" fillId="35" borderId="0" xfId="0" applyNumberFormat="1" applyFill="1" applyAlignment="1">
      <alignment vertical="top"/>
    </xf>
    <xf numFmtId="0" fontId="0" fillId="35" borderId="0" xfId="0" applyFill="1" applyAlignment="1">
      <alignment horizontal="center" vertical="top"/>
    </xf>
    <xf numFmtId="10" fontId="0" fillId="35" borderId="0" xfId="0" applyNumberFormat="1" applyFill="1" applyAlignment="1">
      <alignment horizontal="center"/>
    </xf>
    <xf numFmtId="170" fontId="0" fillId="35" borderId="0" xfId="0" applyNumberFormat="1" applyFill="1" applyAlignment="1">
      <alignment/>
    </xf>
    <xf numFmtId="49" fontId="0" fillId="35" borderId="0" xfId="0" applyNumberFormat="1" applyFont="1" applyFill="1" applyAlignment="1" applyProtection="1" quotePrefix="1">
      <alignment horizontal="left" wrapText="1"/>
      <protection locked="0"/>
    </xf>
    <xf numFmtId="10" fontId="0" fillId="35" borderId="13" xfId="0" applyNumberFormat="1" applyFill="1" applyBorder="1" applyAlignment="1" applyProtection="1">
      <alignment horizontal="center" vertical="top"/>
      <protection locked="0"/>
    </xf>
    <xf numFmtId="17" fontId="0" fillId="35" borderId="13" xfId="0" applyNumberFormat="1" applyFill="1" applyBorder="1" applyAlignment="1" applyProtection="1">
      <alignment horizontal="center" vertical="top"/>
      <protection locked="0"/>
    </xf>
    <xf numFmtId="37" fontId="0" fillId="35" borderId="13" xfId="0" applyNumberFormat="1" applyFill="1" applyBorder="1" applyAlignment="1" applyProtection="1">
      <alignment vertical="top"/>
      <protection locked="0"/>
    </xf>
    <xf numFmtId="0" fontId="1" fillId="35" borderId="11" xfId="0" applyFont="1" applyFill="1" applyBorder="1" applyAlignment="1" quotePrefix="1">
      <alignment horizontal="center"/>
    </xf>
    <xf numFmtId="0" fontId="2" fillId="35" borderId="0" xfId="0" applyFont="1" applyFill="1" applyAlignment="1">
      <alignment horizontal="center" vertical="top"/>
    </xf>
    <xf numFmtId="0" fontId="1" fillId="35" borderId="13" xfId="0" applyFont="1" applyFill="1" applyBorder="1" applyAlignment="1" applyProtection="1">
      <alignment horizontal="center" vertical="top"/>
      <protection locked="0"/>
    </xf>
    <xf numFmtId="0" fontId="0" fillId="35" borderId="13" xfId="0" applyFill="1" applyBorder="1" applyAlignment="1" applyProtection="1">
      <alignment horizontal="center" vertical="top"/>
      <protection locked="0"/>
    </xf>
    <xf numFmtId="1" fontId="2" fillId="35" borderId="0" xfId="0" applyNumberFormat="1" applyFont="1" applyFill="1" applyAlignment="1">
      <alignment horizontal="center"/>
    </xf>
    <xf numFmtId="5" fontId="1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37" fontId="5" fillId="35" borderId="0" xfId="42" applyNumberFormat="1" applyFont="1" applyFill="1" applyAlignment="1" applyProtection="1">
      <alignment/>
      <protection locked="0"/>
    </xf>
    <xf numFmtId="37" fontId="5" fillId="35" borderId="0" xfId="42" applyNumberFormat="1" applyFont="1" applyFill="1" applyAlignment="1" applyProtection="1">
      <alignment/>
      <protection/>
    </xf>
    <xf numFmtId="37" fontId="5" fillId="35" borderId="0" xfId="0" applyNumberFormat="1" applyFont="1" applyFill="1" applyAlignment="1">
      <alignment/>
    </xf>
    <xf numFmtId="37" fontId="5" fillId="35" borderId="11" xfId="42" applyNumberFormat="1" applyFont="1" applyFill="1" applyBorder="1" applyAlignment="1" applyProtection="1">
      <alignment/>
      <protection locked="0"/>
    </xf>
    <xf numFmtId="37" fontId="5" fillId="35" borderId="11" xfId="0" applyNumberFormat="1" applyFont="1" applyFill="1" applyBorder="1" applyAlignment="1">
      <alignment/>
    </xf>
    <xf numFmtId="37" fontId="5" fillId="35" borderId="0" xfId="42" applyNumberFormat="1" applyFont="1" applyFill="1" applyAlignment="1">
      <alignment/>
    </xf>
    <xf numFmtId="5" fontId="19" fillId="35" borderId="0" xfId="42" applyNumberFormat="1" applyFont="1" applyFill="1" applyAlignment="1">
      <alignment/>
    </xf>
    <xf numFmtId="37" fontId="5" fillId="35" borderId="0" xfId="0" applyNumberFormat="1" applyFont="1" applyFill="1" applyAlignment="1" applyProtection="1">
      <alignment/>
      <protection/>
    </xf>
    <xf numFmtId="5" fontId="19" fillId="35" borderId="0" xfId="42" applyNumberFormat="1" applyFont="1" applyFill="1" applyBorder="1" applyAlignment="1" applyProtection="1">
      <alignment/>
      <protection/>
    </xf>
    <xf numFmtId="5" fontId="19" fillId="35" borderId="0" xfId="42" applyNumberFormat="1" applyFont="1" applyFill="1" applyAlignment="1" applyProtection="1">
      <alignment/>
      <protection/>
    </xf>
    <xf numFmtId="37" fontId="5" fillId="35" borderId="0" xfId="59" applyNumberFormat="1" applyFont="1" applyFill="1" applyAlignment="1">
      <alignment/>
    </xf>
    <xf numFmtId="37" fontId="5" fillId="34" borderId="0" xfId="0" applyNumberFormat="1" applyFont="1" applyFill="1" applyAlignment="1">
      <alignment/>
    </xf>
    <xf numFmtId="37" fontId="5" fillId="34" borderId="0" xfId="0" applyNumberFormat="1" applyFont="1" applyFill="1" applyAlignment="1" applyProtection="1">
      <alignment/>
      <protection locked="0"/>
    </xf>
    <xf numFmtId="37" fontId="5" fillId="34" borderId="0" xfId="0" applyNumberFormat="1" applyFont="1" applyFill="1" applyAlignment="1" applyProtection="1">
      <alignment/>
      <protection/>
    </xf>
    <xf numFmtId="5" fontId="19" fillId="34" borderId="0" xfId="0" applyNumberFormat="1" applyFont="1" applyFill="1" applyAlignment="1">
      <alignment/>
    </xf>
    <xf numFmtId="37" fontId="5" fillId="35" borderId="13" xfId="42" applyNumberFormat="1" applyFont="1" applyFill="1" applyBorder="1" applyAlignment="1" applyProtection="1">
      <alignment/>
      <protection locked="0"/>
    </xf>
    <xf numFmtId="37" fontId="5" fillId="35" borderId="13" xfId="0" applyNumberFormat="1" applyFont="1" applyFill="1" applyBorder="1" applyAlignment="1">
      <alignment/>
    </xf>
    <xf numFmtId="37" fontId="5" fillId="35" borderId="13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horizontal="left"/>
    </xf>
    <xf numFmtId="0" fontId="2" fillId="35" borderId="0" xfId="0" applyFont="1" applyFill="1" applyBorder="1" applyAlignment="1" quotePrefix="1">
      <alignment horizontal="left"/>
    </xf>
    <xf numFmtId="0" fontId="5" fillId="35" borderId="0" xfId="0" applyFont="1" applyFill="1" applyAlignment="1">
      <alignment horizontal="center" vertical="top"/>
    </xf>
    <xf numFmtId="0" fontId="5" fillId="35" borderId="0" xfId="0" applyFont="1" applyFill="1" applyAlignment="1">
      <alignment/>
    </xf>
    <xf numFmtId="0" fontId="5" fillId="35" borderId="0" xfId="0" applyFont="1" applyFill="1" applyAlignment="1" applyProtection="1">
      <alignment/>
      <protection/>
    </xf>
    <xf numFmtId="0" fontId="3" fillId="35" borderId="0" xfId="0" applyFont="1" applyFill="1" applyAlignment="1">
      <alignment horizontal="left"/>
    </xf>
    <xf numFmtId="0" fontId="6" fillId="35" borderId="0" xfId="0" applyFont="1" applyFill="1" applyBorder="1" applyAlignment="1">
      <alignment horizontal="left"/>
    </xf>
    <xf numFmtId="37" fontId="6" fillId="35" borderId="0" xfId="0" applyNumberFormat="1" applyFont="1" applyFill="1" applyBorder="1" applyAlignment="1" quotePrefix="1">
      <alignment horizontal="left"/>
    </xf>
    <xf numFmtId="37" fontId="5" fillId="35" borderId="0" xfId="0" applyNumberFormat="1" applyFont="1" applyFill="1" applyAlignment="1">
      <alignment horizontal="left"/>
    </xf>
    <xf numFmtId="0" fontId="3" fillId="35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10" fontId="0" fillId="35" borderId="12" xfId="0" applyNumberFormat="1" applyFill="1" applyBorder="1" applyAlignment="1">
      <alignment/>
    </xf>
    <xf numFmtId="0" fontId="7" fillId="35" borderId="0" xfId="0" applyFont="1" applyFill="1" applyAlignment="1">
      <alignment horizontal="center"/>
    </xf>
    <xf numFmtId="169" fontId="2" fillId="35" borderId="0" xfId="42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6" fontId="0" fillId="35" borderId="0" xfId="0" applyNumberFormat="1" applyFill="1" applyAlignment="1">
      <alignment/>
    </xf>
    <xf numFmtId="0" fontId="0" fillId="35" borderId="0" xfId="0" applyFont="1" applyFill="1" applyAlignment="1">
      <alignment horizontal="left"/>
    </xf>
    <xf numFmtId="5" fontId="1" fillId="35" borderId="0" xfId="0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5" fontId="1" fillId="35" borderId="14" xfId="0" applyNumberFormat="1" applyFont="1" applyFill="1" applyBorder="1" applyAlignment="1">
      <alignment/>
    </xf>
    <xf numFmtId="37" fontId="0" fillId="35" borderId="0" xfId="0" applyNumberFormat="1" applyFill="1" applyBorder="1" applyAlignment="1">
      <alignment/>
    </xf>
    <xf numFmtId="169" fontId="2" fillId="35" borderId="0" xfId="0" applyNumberFormat="1" applyFont="1" applyFill="1" applyAlignment="1">
      <alignment horizontal="center"/>
    </xf>
    <xf numFmtId="41" fontId="0" fillId="35" borderId="0" xfId="0" applyNumberFormat="1" applyFill="1" applyBorder="1" applyAlignment="1">
      <alignment/>
    </xf>
    <xf numFmtId="166" fontId="0" fillId="35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7" fontId="0" fillId="34" borderId="0" xfId="0" applyNumberFormat="1" applyFill="1" applyBorder="1" applyAlignment="1">
      <alignment/>
    </xf>
    <xf numFmtId="0" fontId="1" fillId="34" borderId="0" xfId="0" applyFont="1" applyFill="1" applyAlignment="1" quotePrefix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10" fontId="0" fillId="35" borderId="0" xfId="0" applyNumberFormat="1" applyFill="1" applyAlignment="1">
      <alignment vertical="top"/>
    </xf>
    <xf numFmtId="10" fontId="1" fillId="35" borderId="0" xfId="0" applyNumberFormat="1" applyFont="1" applyFill="1" applyAlignment="1">
      <alignment horizontal="centerContinuous"/>
    </xf>
    <xf numFmtId="10" fontId="1" fillId="35" borderId="0" xfId="0" applyNumberFormat="1" applyFont="1" applyFill="1" applyAlignment="1">
      <alignment horizontal="center"/>
    </xf>
    <xf numFmtId="10" fontId="1" fillId="35" borderId="11" xfId="0" applyNumberFormat="1" applyFont="1" applyFill="1" applyBorder="1" applyAlignment="1">
      <alignment horizontal="center"/>
    </xf>
    <xf numFmtId="10" fontId="0" fillId="35" borderId="0" xfId="0" applyNumberFormat="1" applyFill="1" applyAlignment="1" applyProtection="1">
      <alignment vertical="top"/>
      <protection/>
    </xf>
    <xf numFmtId="0" fontId="0" fillId="35" borderId="13" xfId="0" applyFill="1" applyBorder="1" applyAlignment="1" applyProtection="1">
      <alignment vertical="top"/>
      <protection locked="0"/>
    </xf>
    <xf numFmtId="10" fontId="0" fillId="35" borderId="13" xfId="0" applyNumberFormat="1" applyFill="1" applyBorder="1" applyAlignment="1" applyProtection="1">
      <alignment vertical="top"/>
      <protection locked="0"/>
    </xf>
    <xf numFmtId="6" fontId="0" fillId="35" borderId="0" xfId="0" applyNumberFormat="1" applyFill="1" applyBorder="1" applyAlignment="1">
      <alignment/>
    </xf>
    <xf numFmtId="10" fontId="0" fillId="35" borderId="0" xfId="0" applyNumberFormat="1" applyFill="1" applyAlignment="1" applyProtection="1">
      <alignment horizontal="center" vertical="top"/>
      <protection/>
    </xf>
    <xf numFmtId="17" fontId="0" fillId="35" borderId="0" xfId="0" applyNumberFormat="1" applyFill="1" applyAlignment="1" applyProtection="1">
      <alignment horizontal="center" vertical="top"/>
      <protection/>
    </xf>
    <xf numFmtId="0" fontId="0" fillId="35" borderId="0" xfId="0" applyFill="1" applyBorder="1" applyAlignment="1">
      <alignment horizontal="left"/>
    </xf>
    <xf numFmtId="37" fontId="1" fillId="35" borderId="14" xfId="0" applyNumberFormat="1" applyFont="1" applyFill="1" applyBorder="1" applyAlignment="1">
      <alignment/>
    </xf>
    <xf numFmtId="37" fontId="0" fillId="35" borderId="0" xfId="0" applyNumberFormat="1" applyFill="1" applyBorder="1" applyAlignment="1" applyProtection="1">
      <alignment/>
      <protection/>
    </xf>
    <xf numFmtId="5" fontId="1" fillId="35" borderId="0" xfId="0" applyNumberFormat="1" applyFont="1" applyFill="1" applyBorder="1" applyAlignment="1">
      <alignment/>
    </xf>
    <xf numFmtId="37" fontId="0" fillId="35" borderId="13" xfId="0" applyNumberFormat="1" applyFill="1" applyBorder="1" applyAlignment="1" applyProtection="1">
      <alignment/>
      <protection/>
    </xf>
    <xf numFmtId="0" fontId="31" fillId="35" borderId="0" xfId="0" applyFont="1" applyFill="1" applyBorder="1" applyAlignment="1" applyProtection="1">
      <alignment/>
      <protection/>
    </xf>
    <xf numFmtId="0" fontId="30" fillId="35" borderId="0" xfId="0" applyFont="1" applyFill="1" applyAlignment="1" applyProtection="1">
      <alignment/>
      <protection/>
    </xf>
    <xf numFmtId="49" fontId="30" fillId="35" borderId="0" xfId="0" applyNumberFormat="1" applyFont="1" applyFill="1" applyAlignment="1">
      <alignment horizontal="left" wrapText="1"/>
    </xf>
    <xf numFmtId="0" fontId="32" fillId="35" borderId="11" xfId="0" applyFont="1" applyFill="1" applyBorder="1" applyAlignment="1" applyProtection="1">
      <alignment horizontal="centerContinuous"/>
      <protection locked="0"/>
    </xf>
    <xf numFmtId="0" fontId="30" fillId="35" borderId="11" xfId="0" applyFont="1" applyFill="1" applyBorder="1" applyAlignment="1">
      <alignment horizontal="centerContinuous"/>
    </xf>
    <xf numFmtId="0" fontId="30" fillId="35" borderId="28" xfId="0" applyFont="1" applyFill="1" applyBorder="1" applyAlignment="1">
      <alignment horizontal="centerContinuous"/>
    </xf>
    <xf numFmtId="0" fontId="32" fillId="35" borderId="11" xfId="0" applyFont="1" applyFill="1" applyBorder="1" applyAlignment="1">
      <alignment horizontal="centerContinuous"/>
    </xf>
    <xf numFmtId="49" fontId="30" fillId="35" borderId="0" xfId="0" applyNumberFormat="1" applyFont="1" applyFill="1" applyAlignment="1">
      <alignment horizontal="left"/>
    </xf>
    <xf numFmtId="0" fontId="2" fillId="36" borderId="14" xfId="0" applyFont="1" applyFill="1" applyBorder="1" applyAlignment="1">
      <alignment horizontal="left"/>
    </xf>
    <xf numFmtId="0" fontId="0" fillId="36" borderId="14" xfId="0" applyFont="1" applyFill="1" applyBorder="1" applyAlignment="1">
      <alignment/>
    </xf>
    <xf numFmtId="10" fontId="0" fillId="36" borderId="14" xfId="0" applyNumberFormat="1" applyFont="1" applyFill="1" applyBorder="1" applyAlignment="1">
      <alignment/>
    </xf>
    <xf numFmtId="0" fontId="1" fillId="35" borderId="0" xfId="0" applyFont="1" applyFill="1" applyBorder="1" applyAlignment="1" quotePrefix="1">
      <alignment horizontal="left"/>
    </xf>
    <xf numFmtId="0" fontId="1" fillId="35" borderId="0" xfId="0" applyFont="1" applyFill="1" applyBorder="1" applyAlignment="1" quotePrefix="1">
      <alignment horizontal="centerContinuous"/>
    </xf>
    <xf numFmtId="0" fontId="0" fillId="35" borderId="0" xfId="0" applyFont="1" applyFill="1" applyBorder="1" applyAlignment="1" quotePrefix="1">
      <alignment horizontal="left"/>
    </xf>
    <xf numFmtId="49" fontId="0" fillId="35" borderId="13" xfId="0" applyNumberFormat="1" applyFont="1" applyFill="1" applyBorder="1" applyAlignment="1" applyProtection="1">
      <alignment horizontal="center" vertical="top" wrapText="1"/>
      <protection locked="0"/>
    </xf>
    <xf numFmtId="49" fontId="30" fillId="35" borderId="13" xfId="0" applyNumberFormat="1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>
      <alignment horizontal="centerContinuous" vertical="top"/>
    </xf>
    <xf numFmtId="0" fontId="0" fillId="35" borderId="0" xfId="0" applyFont="1" applyFill="1" applyBorder="1" applyAlignment="1" quotePrefix="1">
      <alignment horizontal="centerContinuous"/>
    </xf>
    <xf numFmtId="0" fontId="0" fillId="35" borderId="0" xfId="0" applyFont="1" applyFill="1" applyBorder="1" applyAlignment="1" quotePrefix="1">
      <alignment horizontal="left" vertical="top"/>
    </xf>
    <xf numFmtId="0" fontId="0" fillId="35" borderId="0" xfId="0" applyFont="1" applyFill="1" applyAlignment="1">
      <alignment horizontal="center" vertical="top" wrapText="1"/>
    </xf>
    <xf numFmtId="49" fontId="0" fillId="35" borderId="13" xfId="0" applyNumberFormat="1" applyFont="1" applyFill="1" applyBorder="1" applyAlignment="1" applyProtection="1" quotePrefix="1">
      <alignment horizontal="center" vertical="top" wrapText="1"/>
      <protection/>
    </xf>
    <xf numFmtId="49" fontId="0" fillId="35" borderId="13" xfId="0" applyNumberFormat="1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 horizontal="centerContinuous"/>
      <protection/>
    </xf>
    <xf numFmtId="5" fontId="0" fillId="35" borderId="0" xfId="0" applyNumberFormat="1" applyFont="1" applyFill="1" applyBorder="1" applyAlignment="1" applyProtection="1">
      <alignment vertical="top"/>
      <protection/>
    </xf>
    <xf numFmtId="0" fontId="0" fillId="35" borderId="0" xfId="0" applyFont="1" applyFill="1" applyBorder="1" applyAlignment="1" applyProtection="1">
      <alignment/>
      <protection/>
    </xf>
    <xf numFmtId="10" fontId="0" fillId="35" borderId="0" xfId="0" applyNumberFormat="1" applyFont="1" applyFill="1" applyBorder="1" applyAlignment="1" applyProtection="1">
      <alignment/>
      <protection/>
    </xf>
    <xf numFmtId="10" fontId="0" fillId="35" borderId="13" xfId="0" applyNumberFormat="1" applyFont="1" applyFill="1" applyBorder="1" applyAlignment="1" applyProtection="1">
      <alignment horizontal="center" vertical="top"/>
      <protection locked="0"/>
    </xf>
    <xf numFmtId="10" fontId="0" fillId="35" borderId="0" xfId="0" applyNumberFormat="1" applyFont="1" applyFill="1" applyAlignment="1">
      <alignment horizontal="center" vertical="top"/>
    </xf>
    <xf numFmtId="0" fontId="30" fillId="35" borderId="0" xfId="0" applyFont="1" applyFill="1" applyAlignment="1">
      <alignment horizontal="left" vertical="top" wrapText="1"/>
    </xf>
    <xf numFmtId="0" fontId="9" fillId="35" borderId="0" xfId="0" applyFont="1" applyFill="1" applyAlignment="1" quotePrefix="1">
      <alignment horizontal="left"/>
    </xf>
    <xf numFmtId="0" fontId="9" fillId="35" borderId="0" xfId="0" applyFont="1" applyFill="1" applyBorder="1" applyAlignment="1" quotePrefix="1">
      <alignment horizontal="left"/>
    </xf>
    <xf numFmtId="0" fontId="0" fillId="35" borderId="13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ill="1" applyBorder="1" applyAlignment="1" applyProtection="1" quotePrefix="1">
      <alignment horizontal="left"/>
      <protection/>
    </xf>
    <xf numFmtId="0" fontId="10" fillId="35" borderId="0" xfId="0" applyFont="1" applyFill="1" applyAlignment="1">
      <alignment/>
    </xf>
    <xf numFmtId="0" fontId="10" fillId="35" borderId="0" xfId="0" applyFont="1" applyFill="1" applyAlignment="1" quotePrefix="1">
      <alignment horizontal="left"/>
    </xf>
    <xf numFmtId="0" fontId="0" fillId="37" borderId="14" xfId="0" applyFill="1" applyBorder="1" applyAlignment="1">
      <alignment horizontal="center"/>
    </xf>
    <xf numFmtId="0" fontId="0" fillId="37" borderId="14" xfId="0" applyFill="1" applyBorder="1" applyAlignment="1">
      <alignment/>
    </xf>
    <xf numFmtId="10" fontId="0" fillId="35" borderId="0" xfId="0" applyNumberFormat="1" applyFont="1" applyFill="1" applyBorder="1" applyAlignment="1">
      <alignment horizontal="centerContinuous"/>
    </xf>
    <xf numFmtId="0" fontId="0" fillId="35" borderId="0" xfId="0" applyFont="1" applyFill="1" applyAlignment="1">
      <alignment horizontal="centerContinuous" vertical="top" wrapText="1"/>
    </xf>
    <xf numFmtId="0" fontId="0" fillId="35" borderId="0" xfId="0" applyFont="1" applyFill="1" applyBorder="1" applyAlignment="1" applyProtection="1">
      <alignment horizontal="centerContinuous"/>
      <protection/>
    </xf>
    <xf numFmtId="10" fontId="0" fillId="35" borderId="0" xfId="0" applyNumberFormat="1" applyFont="1" applyFill="1" applyBorder="1" applyAlignment="1" applyProtection="1">
      <alignment horizontal="centerContinuous"/>
      <protection/>
    </xf>
    <xf numFmtId="5" fontId="0" fillId="35" borderId="13" xfId="0" applyNumberFormat="1" applyFont="1" applyFill="1" applyBorder="1" applyAlignment="1" applyProtection="1">
      <alignment horizontal="centerContinuous" vertical="top"/>
      <protection/>
    </xf>
    <xf numFmtId="49" fontId="0" fillId="35" borderId="13" xfId="0" applyNumberFormat="1" applyFont="1" applyFill="1" applyBorder="1" applyAlignment="1" applyProtection="1">
      <alignment horizontal="centerContinuous" vertical="top"/>
      <protection/>
    </xf>
    <xf numFmtId="0" fontId="0" fillId="0" borderId="13" xfId="0" applyBorder="1" applyAlignment="1">
      <alignment horizontal="centerContinuous" vertical="top"/>
    </xf>
    <xf numFmtId="0" fontId="0" fillId="0" borderId="11" xfId="0" applyBorder="1" applyAlignment="1">
      <alignment horizontal="centerContinuous"/>
    </xf>
    <xf numFmtId="49" fontId="30" fillId="35" borderId="0" xfId="0" applyNumberFormat="1" applyFont="1" applyFill="1" applyBorder="1" applyAlignment="1" applyProtection="1">
      <alignment horizontal="left" vertical="top" wrapText="1"/>
      <protection locked="0"/>
    </xf>
    <xf numFmtId="0" fontId="30" fillId="35" borderId="0" xfId="0" applyFont="1" applyFill="1" applyAlignment="1">
      <alignment horizontal="left" vertical="top"/>
    </xf>
    <xf numFmtId="0" fontId="9" fillId="35" borderId="0" xfId="0" applyFont="1" applyFill="1" applyAlignment="1">
      <alignment/>
    </xf>
    <xf numFmtId="37" fontId="5" fillId="37" borderId="14" xfId="42" applyNumberFormat="1" applyFont="1" applyFill="1" applyBorder="1" applyAlignment="1">
      <alignment/>
    </xf>
    <xf numFmtId="37" fontId="5" fillId="37" borderId="14" xfId="42" applyNumberFormat="1" applyFont="1" applyFill="1" applyBorder="1" applyAlignment="1" applyProtection="1">
      <alignment/>
      <protection/>
    </xf>
    <xf numFmtId="37" fontId="5" fillId="37" borderId="14" xfId="59" applyNumberFormat="1" applyFont="1" applyFill="1" applyBorder="1" applyAlignment="1">
      <alignment/>
    </xf>
    <xf numFmtId="37" fontId="5" fillId="37" borderId="14" xfId="0" applyNumberFormat="1" applyFont="1" applyFill="1" applyBorder="1" applyAlignment="1">
      <alignment/>
    </xf>
    <xf numFmtId="5" fontId="19" fillId="35" borderId="14" xfId="42" applyNumberFormat="1" applyFont="1" applyFill="1" applyBorder="1" applyAlignment="1">
      <alignment/>
    </xf>
    <xf numFmtId="37" fontId="5" fillId="35" borderId="0" xfId="42" applyNumberFormat="1" applyFont="1" applyFill="1" applyBorder="1" applyAlignment="1" applyProtection="1">
      <alignment/>
      <protection/>
    </xf>
    <xf numFmtId="37" fontId="5" fillId="35" borderId="31" xfId="0" applyNumberFormat="1" applyFont="1" applyFill="1" applyBorder="1" applyAlignment="1">
      <alignment/>
    </xf>
    <xf numFmtId="37" fontId="30" fillId="35" borderId="13" xfId="0" applyNumberFormat="1" applyFont="1" applyFill="1" applyBorder="1" applyAlignment="1" applyProtection="1">
      <alignment horizontal="left" vertical="top" wrapText="1"/>
      <protection locked="0"/>
    </xf>
    <xf numFmtId="0" fontId="6" fillId="35" borderId="0" xfId="0" applyFont="1" applyFill="1" applyAlignment="1" quotePrefix="1">
      <alignment horizontal="left"/>
    </xf>
    <xf numFmtId="0" fontId="9" fillId="35" borderId="0" xfId="0" applyFont="1" applyFill="1" applyAlignment="1">
      <alignment horizontal="left"/>
    </xf>
    <xf numFmtId="0" fontId="1" fillId="35" borderId="11" xfId="0" applyFont="1" applyFill="1" applyBorder="1" applyAlignment="1">
      <alignment horizontal="center" vertical="top"/>
    </xf>
    <xf numFmtId="0" fontId="1" fillId="35" borderId="0" xfId="0" applyFont="1" applyFill="1" applyAlignment="1">
      <alignment horizontal="centerContinuous" vertical="top"/>
    </xf>
    <xf numFmtId="0" fontId="30" fillId="35" borderId="0" xfId="0" applyFont="1" applyFill="1" applyAlignment="1" applyProtection="1">
      <alignment horizontal="left" vertical="top" wrapText="1"/>
      <protection/>
    </xf>
    <xf numFmtId="0" fontId="37" fillId="35" borderId="0" xfId="0" applyFont="1" applyFill="1" applyBorder="1" applyAlignment="1">
      <alignment horizontal="left"/>
    </xf>
    <xf numFmtId="0" fontId="0" fillId="37" borderId="14" xfId="0" applyFill="1" applyBorder="1" applyAlignment="1" quotePrefix="1">
      <alignment horizontal="center"/>
    </xf>
    <xf numFmtId="10" fontId="0" fillId="37" borderId="14" xfId="0" applyNumberFormat="1" applyFill="1" applyBorder="1" applyAlignment="1">
      <alignment/>
    </xf>
    <xf numFmtId="37" fontId="1" fillId="35" borderId="0" xfId="0" applyNumberFormat="1" applyFont="1" applyFill="1" applyAlignment="1" applyProtection="1">
      <alignment/>
      <protection/>
    </xf>
    <xf numFmtId="37" fontId="1" fillId="35" borderId="0" xfId="0" applyNumberFormat="1" applyFont="1" applyFill="1" applyAlignment="1">
      <alignment/>
    </xf>
    <xf numFmtId="0" fontId="0" fillId="37" borderId="41" xfId="0" applyFill="1" applyBorder="1" applyAlignment="1">
      <alignment/>
    </xf>
    <xf numFmtId="0" fontId="0" fillId="36" borderId="14" xfId="0" applyFill="1" applyBorder="1" applyAlignment="1">
      <alignment/>
    </xf>
    <xf numFmtId="0" fontId="35" fillId="35" borderId="0" xfId="0" applyFont="1" applyFill="1" applyAlignment="1" quotePrefix="1">
      <alignment horizontal="left"/>
    </xf>
    <xf numFmtId="0" fontId="38" fillId="35" borderId="0" xfId="0" applyFont="1" applyFill="1" applyAlignment="1" quotePrefix="1">
      <alignment horizontal="left"/>
    </xf>
    <xf numFmtId="0" fontId="10" fillId="35" borderId="0" xfId="0" applyFont="1" applyFill="1" applyAlignment="1">
      <alignment horizontal="left"/>
    </xf>
    <xf numFmtId="10" fontId="0" fillId="35" borderId="42" xfId="0" applyNumberFormat="1" applyFill="1" applyBorder="1" applyAlignment="1">
      <alignment/>
    </xf>
    <xf numFmtId="0" fontId="0" fillId="36" borderId="43" xfId="0" applyFill="1" applyBorder="1" applyAlignment="1">
      <alignment/>
    </xf>
    <xf numFmtId="0" fontId="37" fillId="35" borderId="0" xfId="0" applyFont="1" applyFill="1" applyAlignment="1">
      <alignment horizontal="left"/>
    </xf>
    <xf numFmtId="49" fontId="0" fillId="35" borderId="0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centerContinuous" vertical="top"/>
    </xf>
    <xf numFmtId="5" fontId="0" fillId="35" borderId="0" xfId="0" applyNumberFormat="1" applyFont="1" applyFill="1" applyBorder="1" applyAlignment="1" applyProtection="1">
      <alignment horizontal="centerContinuous" vertical="top"/>
      <protection/>
    </xf>
    <xf numFmtId="0" fontId="39" fillId="35" borderId="0" xfId="0" applyFont="1" applyFill="1" applyAlignment="1" quotePrefix="1">
      <alignment horizontal="right"/>
    </xf>
    <xf numFmtId="0" fontId="39" fillId="35" borderId="0" xfId="0" applyFont="1" applyFill="1" applyAlignment="1">
      <alignment horizontal="right"/>
    </xf>
    <xf numFmtId="0" fontId="0" fillId="35" borderId="0" xfId="0" applyFont="1" applyFill="1" applyAlignment="1" quotePrefix="1">
      <alignment horizontal="left" vertical="top"/>
    </xf>
    <xf numFmtId="0" fontId="6" fillId="35" borderId="0" xfId="0" applyFont="1" applyFill="1" applyBorder="1" applyAlignment="1">
      <alignment horizontal="centerContinuous"/>
    </xf>
    <xf numFmtId="0" fontId="38" fillId="35" borderId="0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center" vertical="top"/>
      <protection/>
    </xf>
    <xf numFmtId="0" fontId="0" fillId="35" borderId="44" xfId="0" applyFill="1" applyBorder="1" applyAlignment="1" applyProtection="1">
      <alignment horizontal="center"/>
      <protection/>
    </xf>
    <xf numFmtId="1" fontId="1" fillId="35" borderId="0" xfId="0" applyNumberFormat="1" applyFont="1" applyFill="1" applyAlignment="1" quotePrefix="1">
      <alignment horizontal="center" vertical="top"/>
    </xf>
    <xf numFmtId="0" fontId="1" fillId="37" borderId="14" xfId="0" applyFont="1" applyFill="1" applyBorder="1" applyAlignment="1">
      <alignment horizontal="center" vertical="top"/>
    </xf>
    <xf numFmtId="0" fontId="36" fillId="35" borderId="14" xfId="0" applyFont="1" applyFill="1" applyBorder="1" applyAlignment="1">
      <alignment horizontal="center" vertical="top"/>
    </xf>
    <xf numFmtId="0" fontId="35" fillId="35" borderId="14" xfId="0" applyFont="1" applyFill="1" applyBorder="1" applyAlignment="1">
      <alignment/>
    </xf>
    <xf numFmtId="10" fontId="35" fillId="35" borderId="14" xfId="0" applyNumberFormat="1" applyFont="1" applyFill="1" applyBorder="1" applyAlignment="1">
      <alignment/>
    </xf>
    <xf numFmtId="10" fontId="0" fillId="35" borderId="0" xfId="0" applyNumberFormat="1" applyFill="1" applyBorder="1" applyAlignment="1" applyProtection="1">
      <alignment vertical="top"/>
      <protection locked="0"/>
    </xf>
    <xf numFmtId="0" fontId="0" fillId="35" borderId="14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/>
      <protection/>
    </xf>
    <xf numFmtId="37" fontId="0" fillId="35" borderId="45" xfId="0" applyNumberFormat="1" applyFill="1" applyBorder="1" applyAlignment="1" applyProtection="1">
      <alignment/>
      <protection locked="0"/>
    </xf>
    <xf numFmtId="0" fontId="1" fillId="35" borderId="13" xfId="0" applyFont="1" applyFill="1" applyBorder="1" applyAlignment="1" applyProtection="1" quotePrefix="1">
      <alignment horizontal="center" vertical="top"/>
      <protection locked="0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/>
    </xf>
    <xf numFmtId="1" fontId="1" fillId="35" borderId="0" xfId="0" applyNumberFormat="1" applyFont="1" applyFill="1" applyAlignment="1">
      <alignment/>
    </xf>
    <xf numFmtId="0" fontId="3" fillId="35" borderId="13" xfId="0" applyFont="1" applyFill="1" applyBorder="1" applyAlignment="1" applyProtection="1">
      <alignment horizontal="left" vertical="top" wrapText="1"/>
      <protection locked="0"/>
    </xf>
    <xf numFmtId="37" fontId="0" fillId="35" borderId="11" xfId="0" applyNumberFormat="1" applyFill="1" applyBorder="1" applyAlignment="1" applyProtection="1">
      <alignment vertical="top"/>
      <protection locked="0"/>
    </xf>
    <xf numFmtId="37" fontId="0" fillId="35" borderId="0" xfId="0" applyNumberFormat="1" applyFill="1" applyBorder="1" applyAlignment="1">
      <alignment vertical="top"/>
    </xf>
    <xf numFmtId="0" fontId="0" fillId="35" borderId="0" xfId="0" applyFont="1" applyFill="1" applyBorder="1" applyAlignment="1">
      <alignment horizontal="left"/>
    </xf>
    <xf numFmtId="10" fontId="0" fillId="35" borderId="0" xfId="0" applyNumberFormat="1" applyFont="1" applyFill="1" applyBorder="1" applyAlignment="1">
      <alignment horizontal="left"/>
    </xf>
    <xf numFmtId="37" fontId="0" fillId="34" borderId="0" xfId="0" applyNumberFormat="1" applyFill="1" applyAlignment="1" applyProtection="1">
      <alignment/>
      <protection/>
    </xf>
    <xf numFmtId="0" fontId="0" fillId="35" borderId="13" xfId="0" applyFill="1" applyBorder="1" applyAlignment="1">
      <alignment horizontal="center" vertical="top"/>
    </xf>
    <xf numFmtId="37" fontId="30" fillId="35" borderId="13" xfId="0" applyNumberFormat="1" applyFont="1" applyFill="1" applyBorder="1" applyAlignment="1" applyProtection="1">
      <alignment horizontal="justify" vertical="top" wrapText="1"/>
      <protection locked="0"/>
    </xf>
    <xf numFmtId="169" fontId="0" fillId="0" borderId="46" xfId="0" applyNumberFormat="1" applyBorder="1" applyAlignment="1" applyProtection="1">
      <alignment horizontal="center"/>
      <protection locked="0"/>
    </xf>
    <xf numFmtId="169" fontId="0" fillId="0" borderId="47" xfId="0" applyNumberFormat="1" applyBorder="1" applyAlignment="1" applyProtection="1">
      <alignment horizontal="center"/>
      <protection locked="0"/>
    </xf>
    <xf numFmtId="37" fontId="43" fillId="34" borderId="40" xfId="0" applyNumberFormat="1" applyFont="1" applyFill="1" applyBorder="1" applyAlignment="1">
      <alignment/>
    </xf>
    <xf numFmtId="0" fontId="0" fillId="0" borderId="17" xfId="0" applyBorder="1" applyAlignment="1" quotePrefix="1">
      <alignment horizontal="left"/>
    </xf>
    <xf numFmtId="169" fontId="0" fillId="35" borderId="30" xfId="0" applyNumberFormat="1" applyFill="1" applyBorder="1" applyAlignment="1" applyProtection="1">
      <alignment horizontal="center"/>
      <protection locked="0"/>
    </xf>
    <xf numFmtId="169" fontId="0" fillId="35" borderId="44" xfId="0" applyNumberFormat="1" applyFill="1" applyBorder="1" applyAlignment="1" applyProtection="1">
      <alignment horizontal="center"/>
      <protection/>
    </xf>
    <xf numFmtId="0" fontId="19" fillId="35" borderId="0" xfId="0" applyFont="1" applyFill="1" applyAlignment="1">
      <alignment/>
    </xf>
    <xf numFmtId="0" fontId="19" fillId="0" borderId="16" xfId="0" applyFont="1" applyBorder="1" applyAlignment="1">
      <alignment/>
    </xf>
    <xf numFmtId="0" fontId="0" fillId="35" borderId="0" xfId="0" applyFont="1" applyFill="1" applyAlignment="1">
      <alignment horizontal="center" vertical="top"/>
    </xf>
    <xf numFmtId="0" fontId="0" fillId="35" borderId="0" xfId="0" applyFont="1" applyFill="1" applyAlignment="1" quotePrefix="1">
      <alignment vertical="top"/>
    </xf>
    <xf numFmtId="49" fontId="30" fillId="35" borderId="13" xfId="0" applyNumberFormat="1" applyFont="1" applyFill="1" applyBorder="1" applyAlignment="1" applyProtection="1">
      <alignment vertical="top" wrapText="1"/>
      <protection locked="0"/>
    </xf>
    <xf numFmtId="49" fontId="30" fillId="35" borderId="0" xfId="0" applyNumberFormat="1" applyFont="1" applyFill="1" applyAlignment="1">
      <alignment vertical="top" wrapText="1"/>
    </xf>
    <xf numFmtId="0" fontId="30" fillId="35" borderId="13" xfId="0" applyNumberFormat="1" applyFont="1" applyFill="1" applyBorder="1" applyAlignment="1" applyProtection="1">
      <alignment horizontal="left" vertical="top" wrapText="1"/>
      <protection locked="0"/>
    </xf>
    <xf numFmtId="0" fontId="31" fillId="35" borderId="0" xfId="0" applyNumberFormat="1" applyFont="1" applyFill="1" applyBorder="1" applyAlignment="1" applyProtection="1">
      <alignment/>
      <protection/>
    </xf>
    <xf numFmtId="0" fontId="30" fillId="35" borderId="0" xfId="0" applyNumberFormat="1" applyFont="1" applyFill="1" applyAlignment="1" applyProtection="1">
      <alignment/>
      <protection/>
    </xf>
    <xf numFmtId="5" fontId="2" fillId="34" borderId="0" xfId="0" applyNumberFormat="1" applyFont="1" applyFill="1" applyAlignment="1" applyProtection="1">
      <alignment horizontal="center"/>
      <protection locked="0"/>
    </xf>
    <xf numFmtId="5" fontId="0" fillId="35" borderId="0" xfId="0" applyNumberFormat="1" applyFill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37" fontId="0" fillId="0" borderId="48" xfId="0" applyNumberFormat="1" applyBorder="1" applyAlignment="1" applyProtection="1">
      <alignment/>
      <protection locked="0"/>
    </xf>
    <xf numFmtId="37" fontId="0" fillId="0" borderId="49" xfId="0" applyNumberFormat="1" applyBorder="1" applyAlignment="1" applyProtection="1">
      <alignment/>
      <protection locked="0"/>
    </xf>
    <xf numFmtId="37" fontId="43" fillId="35" borderId="5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Border="1" applyAlignment="1" applyProtection="1">
      <alignment horizontal="centerContinuous"/>
      <protection locked="0"/>
    </xf>
    <xf numFmtId="37" fontId="0" fillId="35" borderId="51" xfId="0" applyNumberFormat="1" applyFont="1" applyFill="1" applyBorder="1" applyAlignment="1" applyProtection="1">
      <alignment/>
      <protection locked="0"/>
    </xf>
    <xf numFmtId="37" fontId="0" fillId="35" borderId="33" xfId="0" applyNumberFormat="1" applyFont="1" applyFill="1" applyBorder="1" applyAlignment="1" applyProtection="1">
      <alignment/>
      <protection locked="0"/>
    </xf>
    <xf numFmtId="37" fontId="0" fillId="35" borderId="13" xfId="0" applyNumberFormat="1" applyFont="1" applyFill="1" applyBorder="1" applyAlignment="1" applyProtection="1">
      <alignment/>
      <protection locked="0"/>
    </xf>
    <xf numFmtId="37" fontId="0" fillId="35" borderId="13" xfId="0" applyNumberFormat="1" applyFont="1" applyFill="1" applyBorder="1" applyAlignment="1" applyProtection="1">
      <alignment horizontal="right"/>
      <protection locked="0"/>
    </xf>
    <xf numFmtId="41" fontId="0" fillId="35" borderId="13" xfId="0" applyNumberFormat="1" applyFont="1" applyFill="1" applyBorder="1" applyAlignment="1" applyProtection="1">
      <alignment/>
      <protection locked="0"/>
    </xf>
    <xf numFmtId="37" fontId="1" fillId="34" borderId="40" xfId="0" applyNumberFormat="1" applyFont="1" applyFill="1" applyBorder="1" applyAlignment="1">
      <alignment/>
    </xf>
    <xf numFmtId="37" fontId="1" fillId="0" borderId="52" xfId="0" applyNumberFormat="1" applyFont="1" applyBorder="1" applyAlignment="1">
      <alignment/>
    </xf>
    <xf numFmtId="37" fontId="0" fillId="0" borderId="21" xfId="0" applyNumberFormat="1" applyBorder="1" applyAlignment="1" applyProtection="1">
      <alignment horizontal="right"/>
      <protection locked="0"/>
    </xf>
    <xf numFmtId="37" fontId="0" fillId="0" borderId="34" xfId="0" applyNumberFormat="1" applyBorder="1" applyAlignment="1" applyProtection="1">
      <alignment horizontal="right"/>
      <protection locked="0"/>
    </xf>
    <xf numFmtId="37" fontId="0" fillId="0" borderId="17" xfId="0" applyNumberFormat="1" applyBorder="1" applyAlignment="1">
      <alignment/>
    </xf>
    <xf numFmtId="37" fontId="0" fillId="0" borderId="21" xfId="0" applyNumberFormat="1" applyFont="1" applyBorder="1" applyAlignment="1" applyProtection="1">
      <alignment/>
      <protection locked="0"/>
    </xf>
    <xf numFmtId="37" fontId="1" fillId="0" borderId="53" xfId="0" applyNumberFormat="1" applyFont="1" applyBorder="1" applyAlignment="1">
      <alignment/>
    </xf>
    <xf numFmtId="37" fontId="0" fillId="35" borderId="11" xfId="0" applyNumberFormat="1" applyFont="1" applyFill="1" applyBorder="1" applyAlignment="1" applyProtection="1">
      <alignment/>
      <protection locked="0"/>
    </xf>
    <xf numFmtId="37" fontId="0" fillId="0" borderId="54" xfId="0" applyNumberFormat="1" applyBorder="1" applyAlignment="1" applyProtection="1">
      <alignment/>
      <protection locked="0"/>
    </xf>
    <xf numFmtId="37" fontId="0" fillId="0" borderId="55" xfId="0" applyNumberFormat="1" applyBorder="1" applyAlignment="1" applyProtection="1">
      <alignment/>
      <protection locked="0"/>
    </xf>
    <xf numFmtId="37" fontId="0" fillId="0" borderId="56" xfId="0" applyNumberFormat="1" applyBorder="1" applyAlignment="1" applyProtection="1">
      <alignment/>
      <protection locked="0"/>
    </xf>
    <xf numFmtId="17" fontId="0" fillId="35" borderId="13" xfId="0" applyNumberFormat="1" applyFill="1" applyBorder="1" applyAlignment="1" applyProtection="1" quotePrefix="1">
      <alignment horizontal="center" vertical="top"/>
      <protection locked="0"/>
    </xf>
    <xf numFmtId="10" fontId="0" fillId="35" borderId="0" xfId="59" applyNumberFormat="1" applyFill="1" applyAlignment="1">
      <alignment/>
    </xf>
    <xf numFmtId="41" fontId="0" fillId="35" borderId="0" xfId="42" applyNumberFormat="1" applyFill="1" applyAlignment="1" applyProtection="1">
      <alignment/>
      <protection/>
    </xf>
    <xf numFmtId="41" fontId="0" fillId="35" borderId="0" xfId="42" applyNumberFormat="1" applyFill="1" applyAlignment="1">
      <alignment/>
    </xf>
    <xf numFmtId="10" fontId="0" fillId="35" borderId="0" xfId="59" applyNumberFormat="1" applyFill="1" applyAlignment="1">
      <alignment horizontal="centerContinuous"/>
    </xf>
    <xf numFmtId="37" fontId="0" fillId="0" borderId="48" xfId="0" applyNumberFormat="1" applyBorder="1" applyAlignment="1" applyProtection="1">
      <alignment/>
      <protection/>
    </xf>
    <xf numFmtId="5" fontId="0" fillId="35" borderId="14" xfId="0" applyNumberFormat="1" applyFill="1" applyBorder="1" applyAlignment="1" applyProtection="1">
      <alignment/>
      <protection/>
    </xf>
    <xf numFmtId="0" fontId="0" fillId="35" borderId="0" xfId="0" applyFill="1" applyAlignment="1" applyProtection="1" quotePrefix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 vertical="top"/>
      <protection locked="0"/>
    </xf>
    <xf numFmtId="49" fontId="30" fillId="35" borderId="0" xfId="0" applyNumberFormat="1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vertical="top"/>
      <protection/>
    </xf>
    <xf numFmtId="0" fontId="1" fillId="35" borderId="0" xfId="0" applyFont="1" applyFill="1" applyAlignment="1" applyProtection="1" quotePrefix="1">
      <alignment horizontal="center" vertical="top"/>
      <protection/>
    </xf>
    <xf numFmtId="10" fontId="0" fillId="35" borderId="0" xfId="0" applyNumberFormat="1" applyFill="1" applyBorder="1" applyAlignment="1" applyProtection="1">
      <alignment vertical="top"/>
      <protection/>
    </xf>
    <xf numFmtId="0" fontId="1" fillId="35" borderId="14" xfId="0" applyFont="1" applyFill="1" applyBorder="1" applyAlignment="1" applyProtection="1" quotePrefix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49" fontId="30" fillId="35" borderId="14" xfId="0" applyNumberFormat="1" applyFont="1" applyFill="1" applyBorder="1" applyAlignment="1" applyProtection="1">
      <alignment horizontal="left" vertical="top" wrapText="1"/>
      <protection/>
    </xf>
    <xf numFmtId="169" fontId="0" fillId="35" borderId="44" xfId="0" applyNumberFormat="1" applyFill="1" applyBorder="1" applyAlignment="1" applyProtection="1">
      <alignment horizontal="center"/>
      <protection locked="0"/>
    </xf>
    <xf numFmtId="5" fontId="1" fillId="35" borderId="11" xfId="0" applyNumberFormat="1" applyFont="1" applyFill="1" applyBorder="1" applyAlignment="1" applyProtection="1">
      <alignment/>
      <protection locked="0"/>
    </xf>
    <xf numFmtId="41" fontId="0" fillId="35" borderId="0" xfId="42" applyNumberFormat="1" applyFill="1" applyBorder="1" applyAlignment="1">
      <alignment/>
    </xf>
    <xf numFmtId="37" fontId="0" fillId="35" borderId="0" xfId="42" applyNumberFormat="1" applyFill="1" applyAlignment="1">
      <alignment/>
    </xf>
    <xf numFmtId="1" fontId="1" fillId="35" borderId="0" xfId="0" applyNumberFormat="1" applyFont="1" applyFill="1" applyAlignment="1">
      <alignment horizontal="center" vertical="top"/>
    </xf>
    <xf numFmtId="0" fontId="0" fillId="35" borderId="0" xfId="0" applyFont="1" applyFill="1" applyBorder="1" applyAlignment="1">
      <alignment horizontal="centerContinuous" vertical="top" wrapText="1"/>
    </xf>
    <xf numFmtId="0" fontId="0" fillId="35" borderId="0" xfId="0" applyFill="1" applyAlignment="1" applyProtection="1">
      <alignment/>
      <protection locked="0"/>
    </xf>
    <xf numFmtId="10" fontId="0" fillId="35" borderId="0" xfId="0" applyNumberFormat="1" applyFill="1" applyAlignment="1" applyProtection="1">
      <alignment/>
      <protection locked="0"/>
    </xf>
    <xf numFmtId="0" fontId="0" fillId="35" borderId="13" xfId="0" applyFont="1" applyFill="1" applyBorder="1" applyAlignment="1" applyProtection="1">
      <alignment vertical="top"/>
      <protection locked="0"/>
    </xf>
    <xf numFmtId="0" fontId="0" fillId="35" borderId="0" xfId="0" applyFont="1" applyFill="1" applyAlignment="1" applyProtection="1">
      <alignment/>
      <protection locked="0"/>
    </xf>
    <xf numFmtId="10" fontId="0" fillId="35" borderId="57" xfId="0" applyNumberFormat="1" applyFill="1" applyBorder="1" applyAlignment="1">
      <alignment/>
    </xf>
    <xf numFmtId="10" fontId="0" fillId="35" borderId="0" xfId="0" applyNumberFormat="1" applyFill="1" applyBorder="1" applyAlignment="1">
      <alignment/>
    </xf>
    <xf numFmtId="41" fontId="0" fillId="34" borderId="0" xfId="42" applyNumberFormat="1" applyFont="1" applyFill="1" applyBorder="1" applyAlignment="1">
      <alignment/>
    </xf>
    <xf numFmtId="3" fontId="0" fillId="35" borderId="0" xfId="42" applyNumberFormat="1" applyFont="1" applyFill="1" applyBorder="1" applyAlignment="1" applyProtection="1">
      <alignment/>
      <protection/>
    </xf>
    <xf numFmtId="37" fontId="5" fillId="35" borderId="0" xfId="42" applyNumberFormat="1" applyFont="1" applyFill="1" applyBorder="1" applyAlignment="1" applyProtection="1">
      <alignment/>
      <protection locked="0"/>
    </xf>
    <xf numFmtId="37" fontId="5" fillId="35" borderId="0" xfId="0" applyNumberFormat="1" applyFont="1" applyFill="1" applyBorder="1" applyAlignment="1">
      <alignment/>
    </xf>
    <xf numFmtId="37" fontId="5" fillId="34" borderId="0" xfId="0" applyNumberFormat="1" applyFont="1" applyFill="1" applyBorder="1" applyAlignment="1">
      <alignment/>
    </xf>
    <xf numFmtId="37" fontId="30" fillId="35" borderId="13" xfId="0" applyNumberFormat="1" applyFont="1" applyFill="1" applyBorder="1" applyAlignment="1" applyProtection="1">
      <alignment horizontal="left" vertical="top" wrapText="1"/>
      <protection locked="0"/>
    </xf>
    <xf numFmtId="0" fontId="0" fillId="35" borderId="13" xfId="0" applyFill="1" applyBorder="1" applyAlignment="1" applyProtection="1">
      <alignment horizontal="left" wrapText="1"/>
      <protection locked="0"/>
    </xf>
    <xf numFmtId="49" fontId="30" fillId="35" borderId="13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35" borderId="0" xfId="0" applyFont="1" applyFill="1" applyAlignment="1" quotePrefix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30" fillId="35" borderId="13" xfId="0" applyFont="1" applyFill="1" applyBorder="1" applyAlignment="1" applyProtection="1">
      <alignment horizontal="left" vertical="top"/>
      <protection locked="0"/>
    </xf>
    <xf numFmtId="0" fontId="30" fillId="35" borderId="33" xfId="0" applyFont="1" applyFill="1" applyBorder="1" applyAlignment="1" applyProtection="1">
      <alignment horizontal="left" vertical="top"/>
      <protection locked="0"/>
    </xf>
    <xf numFmtId="49" fontId="30" fillId="0" borderId="13" xfId="0" applyNumberFormat="1" applyFont="1" applyBorder="1" applyAlignment="1" applyProtection="1">
      <alignment horizontal="left"/>
      <protection locked="0"/>
    </xf>
    <xf numFmtId="0" fontId="1" fillId="35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0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3" fillId="35" borderId="13" xfId="0" applyFont="1" applyFill="1" applyBorder="1" applyAlignment="1" applyProtection="1">
      <alignment horizontal="left"/>
      <protection locked="0"/>
    </xf>
    <xf numFmtId="0" fontId="2" fillId="35" borderId="0" xfId="0" applyFont="1" applyFill="1" applyAlignment="1">
      <alignment horizontal="center"/>
    </xf>
    <xf numFmtId="49" fontId="0" fillId="35" borderId="13" xfId="0" applyNumberFormat="1" applyFill="1" applyBorder="1" applyAlignment="1" applyProtection="1">
      <alignment horizontal="left"/>
      <protection locked="0"/>
    </xf>
    <xf numFmtId="0" fontId="1" fillId="35" borderId="0" xfId="0" applyFont="1" applyFill="1" applyAlignment="1">
      <alignment horizontal="center"/>
    </xf>
    <xf numFmtId="49" fontId="30" fillId="35" borderId="13" xfId="0" applyNumberFormat="1" applyFont="1" applyFill="1" applyBorder="1" applyAlignment="1" applyProtection="1">
      <alignment horizontal="left"/>
      <protection locked="0"/>
    </xf>
    <xf numFmtId="0" fontId="34" fillId="35" borderId="0" xfId="0" applyFont="1" applyFill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10"/>
      </font>
    </dxf>
    <dxf>
      <font>
        <color indexed="8"/>
      </font>
      <fill>
        <patternFill patternType="none">
          <bgColor indexed="65"/>
        </patternFill>
      </fill>
    </dxf>
    <dxf>
      <font>
        <color indexed="10"/>
      </font>
    </dxf>
    <dxf>
      <font>
        <color indexed="8"/>
      </font>
      <fill>
        <patternFill patternType="none">
          <bgColor indexed="65"/>
        </patternFill>
      </fill>
    </dxf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u val="none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none"/>
        <color indexed="8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border>
        <bottom style="thin"/>
      </border>
    </dxf>
    <dxf>
      <font>
        <color indexed="8"/>
      </font>
      <fill>
        <patternFill patternType="none">
          <bgColor indexed="65"/>
        </patternFill>
      </fill>
      <border>
        <bottom style="thin"/>
      </border>
    </dxf>
    <dxf>
      <font>
        <color indexed="10"/>
      </font>
    </dxf>
    <dxf>
      <font>
        <color indexed="8"/>
      </font>
      <fill>
        <patternFill patternType="none">
          <bgColor indexed="65"/>
        </patternFill>
      </fill>
    </dxf>
    <dxf>
      <font>
        <color indexed="10"/>
      </font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lor rgb="FF000000"/>
      </font>
      <fill>
        <patternFill patternType="none">
          <bgColor indexed="65"/>
        </patternFill>
      </fill>
      <border>
        <bottom style="thin">
          <color rgb="FF000000"/>
        </bottom>
      </border>
    </dxf>
    <dxf>
      <font>
        <color rgb="FFFF0000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3.emf" /><Relationship Id="rId3" Type="http://schemas.openxmlformats.org/officeDocument/2006/relationships/image" Target="../media/image24.emf" /><Relationship Id="rId4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27.emf" /><Relationship Id="rId3" Type="http://schemas.openxmlformats.org/officeDocument/2006/relationships/image" Target="../media/image7.emf" /><Relationship Id="rId4" Type="http://schemas.openxmlformats.org/officeDocument/2006/relationships/image" Target="../media/image35.emf" /><Relationship Id="rId5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27.emf" /><Relationship Id="rId3" Type="http://schemas.openxmlformats.org/officeDocument/2006/relationships/image" Target="../media/image3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9</xdr:row>
      <xdr:rowOff>114300</xdr:rowOff>
    </xdr:from>
    <xdr:to>
      <xdr:col>4</xdr:col>
      <xdr:colOff>9525</xdr:colOff>
      <xdr:row>9</xdr:row>
      <xdr:rowOff>114300</xdr:rowOff>
    </xdr:to>
    <xdr:sp>
      <xdr:nvSpPr>
        <xdr:cNvPr id="1" name="Line 14"/>
        <xdr:cNvSpPr>
          <a:spLocks/>
        </xdr:cNvSpPr>
      </xdr:nvSpPr>
      <xdr:spPr>
        <a:xfrm flipH="1">
          <a:off x="1495425" y="2466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27</xdr:row>
      <xdr:rowOff>114300</xdr:rowOff>
    </xdr:from>
    <xdr:to>
      <xdr:col>4</xdr:col>
      <xdr:colOff>9525</xdr:colOff>
      <xdr:row>27</xdr:row>
      <xdr:rowOff>114300</xdr:rowOff>
    </xdr:to>
    <xdr:sp>
      <xdr:nvSpPr>
        <xdr:cNvPr id="2" name="Line 15"/>
        <xdr:cNvSpPr>
          <a:spLocks/>
        </xdr:cNvSpPr>
      </xdr:nvSpPr>
      <xdr:spPr>
        <a:xfrm flipH="1">
          <a:off x="1495425" y="5162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9</xdr:row>
      <xdr:rowOff>0</xdr:rowOff>
    </xdr:from>
    <xdr:to>
      <xdr:col>3</xdr:col>
      <xdr:colOff>161925</xdr:colOff>
      <xdr:row>11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52675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26</xdr:row>
      <xdr:rowOff>171450</xdr:rowOff>
    </xdr:from>
    <xdr:to>
      <xdr:col>3</xdr:col>
      <xdr:colOff>161925</xdr:colOff>
      <xdr:row>29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029200"/>
          <a:ext cx="1266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24</xdr:row>
      <xdr:rowOff>28575</xdr:rowOff>
    </xdr:from>
    <xdr:to>
      <xdr:col>9</xdr:col>
      <xdr:colOff>581025</xdr:colOff>
      <xdr:row>24</xdr:row>
      <xdr:rowOff>161925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6291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37</xdr:row>
      <xdr:rowOff>28575</xdr:rowOff>
    </xdr:from>
    <xdr:to>
      <xdr:col>9</xdr:col>
      <xdr:colOff>581025</xdr:colOff>
      <xdr:row>37</xdr:row>
      <xdr:rowOff>161925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65913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409575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33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800100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3</xdr:col>
      <xdr:colOff>304800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43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3</xdr:col>
      <xdr:colOff>57150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43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3</xdr:col>
      <xdr:colOff>57150</xdr:colOff>
      <xdr:row>2</xdr:row>
      <xdr:rowOff>0</xdr:rowOff>
    </xdr:to>
    <xdr:pic>
      <xdr:nvPicPr>
        <xdr:cNvPr id="1" name="tableA5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43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847725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33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3</xdr:col>
      <xdr:colOff>495300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3</xdr:col>
      <xdr:colOff>9525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33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904875</xdr:colOff>
      <xdr:row>2</xdr:row>
      <xdr:rowOff>0</xdr:rowOff>
    </xdr:to>
    <xdr:pic>
      <xdr:nvPicPr>
        <xdr:cNvPr id="1" name="table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33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590550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33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5</xdr:row>
      <xdr:rowOff>57150</xdr:rowOff>
    </xdr:from>
    <xdr:to>
      <xdr:col>10</xdr:col>
      <xdr:colOff>466725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001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7</xdr:row>
      <xdr:rowOff>57150</xdr:rowOff>
    </xdr:from>
    <xdr:to>
      <xdr:col>10</xdr:col>
      <xdr:colOff>466725</xdr:colOff>
      <xdr:row>8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1239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9</xdr:row>
      <xdr:rowOff>57150</xdr:rowOff>
    </xdr:from>
    <xdr:to>
      <xdr:col>10</xdr:col>
      <xdr:colOff>466725</xdr:colOff>
      <xdr:row>10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478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11</xdr:row>
      <xdr:rowOff>57150</xdr:rowOff>
    </xdr:from>
    <xdr:to>
      <xdr:col>10</xdr:col>
      <xdr:colOff>466725</xdr:colOff>
      <xdr:row>12</xdr:row>
      <xdr:rowOff>28575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7716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12</xdr:row>
      <xdr:rowOff>57150</xdr:rowOff>
    </xdr:from>
    <xdr:to>
      <xdr:col>10</xdr:col>
      <xdr:colOff>466725</xdr:colOff>
      <xdr:row>13</xdr:row>
      <xdr:rowOff>28575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9335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13</xdr:row>
      <xdr:rowOff>57150</xdr:rowOff>
    </xdr:from>
    <xdr:to>
      <xdr:col>10</xdr:col>
      <xdr:colOff>466725</xdr:colOff>
      <xdr:row>14</xdr:row>
      <xdr:rowOff>28575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0955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14</xdr:row>
      <xdr:rowOff>57150</xdr:rowOff>
    </xdr:from>
    <xdr:to>
      <xdr:col>10</xdr:col>
      <xdr:colOff>466725</xdr:colOff>
      <xdr:row>15</xdr:row>
      <xdr:rowOff>28575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2574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15</xdr:row>
      <xdr:rowOff>57150</xdr:rowOff>
    </xdr:from>
    <xdr:to>
      <xdr:col>10</xdr:col>
      <xdr:colOff>466725</xdr:colOff>
      <xdr:row>16</xdr:row>
      <xdr:rowOff>28575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4193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16</xdr:row>
      <xdr:rowOff>57150</xdr:rowOff>
    </xdr:from>
    <xdr:to>
      <xdr:col>10</xdr:col>
      <xdr:colOff>466725</xdr:colOff>
      <xdr:row>17</xdr:row>
      <xdr:rowOff>28575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5812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17</xdr:row>
      <xdr:rowOff>57150</xdr:rowOff>
    </xdr:from>
    <xdr:to>
      <xdr:col>10</xdr:col>
      <xdr:colOff>466725</xdr:colOff>
      <xdr:row>18</xdr:row>
      <xdr:rowOff>28575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7432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18</xdr:row>
      <xdr:rowOff>57150</xdr:rowOff>
    </xdr:from>
    <xdr:to>
      <xdr:col>10</xdr:col>
      <xdr:colOff>466725</xdr:colOff>
      <xdr:row>19</xdr:row>
      <xdr:rowOff>28575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9051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5</xdr:row>
      <xdr:rowOff>57150</xdr:rowOff>
    </xdr:from>
    <xdr:to>
      <xdr:col>12</xdr:col>
      <xdr:colOff>466725</xdr:colOff>
      <xdr:row>6</xdr:row>
      <xdr:rowOff>28575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8001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7</xdr:row>
      <xdr:rowOff>57150</xdr:rowOff>
    </xdr:from>
    <xdr:to>
      <xdr:col>12</xdr:col>
      <xdr:colOff>466725</xdr:colOff>
      <xdr:row>8</xdr:row>
      <xdr:rowOff>28575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1239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9</xdr:row>
      <xdr:rowOff>57150</xdr:rowOff>
    </xdr:from>
    <xdr:to>
      <xdr:col>12</xdr:col>
      <xdr:colOff>466725</xdr:colOff>
      <xdr:row>10</xdr:row>
      <xdr:rowOff>28575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14478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11</xdr:row>
      <xdr:rowOff>57150</xdr:rowOff>
    </xdr:from>
    <xdr:to>
      <xdr:col>12</xdr:col>
      <xdr:colOff>466725</xdr:colOff>
      <xdr:row>12</xdr:row>
      <xdr:rowOff>28575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17716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12</xdr:row>
      <xdr:rowOff>57150</xdr:rowOff>
    </xdr:from>
    <xdr:to>
      <xdr:col>12</xdr:col>
      <xdr:colOff>466725</xdr:colOff>
      <xdr:row>13</xdr:row>
      <xdr:rowOff>28575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19335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13</xdr:row>
      <xdr:rowOff>57150</xdr:rowOff>
    </xdr:from>
    <xdr:to>
      <xdr:col>12</xdr:col>
      <xdr:colOff>466725</xdr:colOff>
      <xdr:row>14</xdr:row>
      <xdr:rowOff>28575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0955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14</xdr:row>
      <xdr:rowOff>57150</xdr:rowOff>
    </xdr:from>
    <xdr:to>
      <xdr:col>12</xdr:col>
      <xdr:colOff>466725</xdr:colOff>
      <xdr:row>15</xdr:row>
      <xdr:rowOff>28575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2574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15</xdr:row>
      <xdr:rowOff>57150</xdr:rowOff>
    </xdr:from>
    <xdr:to>
      <xdr:col>12</xdr:col>
      <xdr:colOff>466725</xdr:colOff>
      <xdr:row>16</xdr:row>
      <xdr:rowOff>28575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4193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16</xdr:row>
      <xdr:rowOff>57150</xdr:rowOff>
    </xdr:from>
    <xdr:to>
      <xdr:col>12</xdr:col>
      <xdr:colOff>466725</xdr:colOff>
      <xdr:row>17</xdr:row>
      <xdr:rowOff>28575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5812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17</xdr:row>
      <xdr:rowOff>57150</xdr:rowOff>
    </xdr:from>
    <xdr:to>
      <xdr:col>12</xdr:col>
      <xdr:colOff>466725</xdr:colOff>
      <xdr:row>18</xdr:row>
      <xdr:rowOff>28575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7432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18</xdr:row>
      <xdr:rowOff>57150</xdr:rowOff>
    </xdr:from>
    <xdr:to>
      <xdr:col>12</xdr:col>
      <xdr:colOff>466725</xdr:colOff>
      <xdr:row>19</xdr:row>
      <xdr:rowOff>28575</xdr:rowOff>
    </xdr:to>
    <xdr:pic>
      <xdr:nvPicPr>
        <xdr:cNvPr id="22" name="CommandButton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9051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22</xdr:row>
      <xdr:rowOff>57150</xdr:rowOff>
    </xdr:from>
    <xdr:to>
      <xdr:col>12</xdr:col>
      <xdr:colOff>466725</xdr:colOff>
      <xdr:row>22</xdr:row>
      <xdr:rowOff>190500</xdr:rowOff>
    </xdr:to>
    <xdr:pic>
      <xdr:nvPicPr>
        <xdr:cNvPr id="23" name="CommandButton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34575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</xdr:row>
      <xdr:rowOff>57150</xdr:rowOff>
    </xdr:from>
    <xdr:to>
      <xdr:col>10</xdr:col>
      <xdr:colOff>466725</xdr:colOff>
      <xdr:row>5</xdr:row>
      <xdr:rowOff>9525</xdr:rowOff>
    </xdr:to>
    <xdr:pic>
      <xdr:nvPicPr>
        <xdr:cNvPr id="2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6191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</xdr:row>
      <xdr:rowOff>57150</xdr:rowOff>
    </xdr:from>
    <xdr:to>
      <xdr:col>12</xdr:col>
      <xdr:colOff>466725</xdr:colOff>
      <xdr:row>5</xdr:row>
      <xdr:rowOff>9525</xdr:rowOff>
    </xdr:to>
    <xdr:pic>
      <xdr:nvPicPr>
        <xdr:cNvPr id="2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61912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123825</xdr:colOff>
      <xdr:row>8</xdr:row>
      <xdr:rowOff>57150</xdr:rowOff>
    </xdr:from>
    <xdr:to>
      <xdr:col>10</xdr:col>
      <xdr:colOff>466725</xdr:colOff>
      <xdr:row>9</xdr:row>
      <xdr:rowOff>28575</xdr:rowOff>
    </xdr:to>
    <xdr:pic>
      <xdr:nvPicPr>
        <xdr:cNvPr id="26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2858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10</xdr:row>
      <xdr:rowOff>57150</xdr:rowOff>
    </xdr:from>
    <xdr:to>
      <xdr:col>10</xdr:col>
      <xdr:colOff>466725</xdr:colOff>
      <xdr:row>11</xdr:row>
      <xdr:rowOff>28575</xdr:rowOff>
    </xdr:to>
    <xdr:pic>
      <xdr:nvPicPr>
        <xdr:cNvPr id="27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6097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8</xdr:row>
      <xdr:rowOff>57150</xdr:rowOff>
    </xdr:from>
    <xdr:to>
      <xdr:col>12</xdr:col>
      <xdr:colOff>466725</xdr:colOff>
      <xdr:row>9</xdr:row>
      <xdr:rowOff>28575</xdr:rowOff>
    </xdr:to>
    <xdr:pic>
      <xdr:nvPicPr>
        <xdr:cNvPr id="28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2858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10</xdr:row>
      <xdr:rowOff>57150</xdr:rowOff>
    </xdr:from>
    <xdr:to>
      <xdr:col>12</xdr:col>
      <xdr:colOff>466725</xdr:colOff>
      <xdr:row>11</xdr:row>
      <xdr:rowOff>28575</xdr:rowOff>
    </xdr:to>
    <xdr:pic>
      <xdr:nvPicPr>
        <xdr:cNvPr id="29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6097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20</xdr:row>
      <xdr:rowOff>57150</xdr:rowOff>
    </xdr:from>
    <xdr:to>
      <xdr:col>10</xdr:col>
      <xdr:colOff>466725</xdr:colOff>
      <xdr:row>21</xdr:row>
      <xdr:rowOff>28575</xdr:rowOff>
    </xdr:to>
    <xdr:pic>
      <xdr:nvPicPr>
        <xdr:cNvPr id="30" name="Command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2194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20</xdr:row>
      <xdr:rowOff>57150</xdr:rowOff>
    </xdr:from>
    <xdr:to>
      <xdr:col>12</xdr:col>
      <xdr:colOff>466725</xdr:colOff>
      <xdr:row>21</xdr:row>
      <xdr:rowOff>28575</xdr:rowOff>
    </xdr:to>
    <xdr:pic>
      <xdr:nvPicPr>
        <xdr:cNvPr id="31" name="CommandButton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32194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24</xdr:row>
      <xdr:rowOff>9525</xdr:rowOff>
    </xdr:from>
    <xdr:to>
      <xdr:col>12</xdr:col>
      <xdr:colOff>466725</xdr:colOff>
      <xdr:row>24</xdr:row>
      <xdr:rowOff>142875</xdr:rowOff>
    </xdr:to>
    <xdr:pic>
      <xdr:nvPicPr>
        <xdr:cNvPr id="3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36766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57150</xdr:rowOff>
    </xdr:from>
    <xdr:to>
      <xdr:col>10</xdr:col>
      <xdr:colOff>466725</xdr:colOff>
      <xdr:row>7</xdr:row>
      <xdr:rowOff>28575</xdr:rowOff>
    </xdr:to>
    <xdr:pic>
      <xdr:nvPicPr>
        <xdr:cNvPr id="33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0150" y="9620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57150</xdr:rowOff>
    </xdr:from>
    <xdr:to>
      <xdr:col>10</xdr:col>
      <xdr:colOff>466725</xdr:colOff>
      <xdr:row>7</xdr:row>
      <xdr:rowOff>28575</xdr:rowOff>
    </xdr:to>
    <xdr:pic>
      <xdr:nvPicPr>
        <xdr:cNvPr id="34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620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57150</xdr:rowOff>
    </xdr:from>
    <xdr:to>
      <xdr:col>12</xdr:col>
      <xdr:colOff>466725</xdr:colOff>
      <xdr:row>7</xdr:row>
      <xdr:rowOff>28575</xdr:rowOff>
    </xdr:to>
    <xdr:pic>
      <xdr:nvPicPr>
        <xdr:cNvPr id="3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96202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790575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4</xdr:col>
      <xdr:colOff>438150</xdr:colOff>
      <xdr:row>2</xdr:row>
      <xdr:rowOff>9525</xdr:rowOff>
    </xdr:to>
    <xdr:pic>
      <xdr:nvPicPr>
        <xdr:cNvPr id="1" name="table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3</xdr:col>
      <xdr:colOff>533400</xdr:colOff>
      <xdr:row>2</xdr:row>
      <xdr:rowOff>0</xdr:rowOff>
    </xdr:to>
    <xdr:pic>
      <xdr:nvPicPr>
        <xdr:cNvPr id="1" name="table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43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781050</xdr:colOff>
      <xdr:row>2</xdr:row>
      <xdr:rowOff>0</xdr:rowOff>
    </xdr:to>
    <xdr:pic>
      <xdr:nvPicPr>
        <xdr:cNvPr id="1" name="tableB2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847725</xdr:colOff>
      <xdr:row>2</xdr:row>
      <xdr:rowOff>0</xdr:rowOff>
    </xdr:to>
    <xdr:pic>
      <xdr:nvPicPr>
        <xdr:cNvPr id="1" name="tableB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33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3</xdr:col>
      <xdr:colOff>495300</xdr:colOff>
      <xdr:row>2</xdr:row>
      <xdr:rowOff>0</xdr:rowOff>
    </xdr:to>
    <xdr:pic>
      <xdr:nvPicPr>
        <xdr:cNvPr id="1" name="table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3</xdr:col>
      <xdr:colOff>847725</xdr:colOff>
      <xdr:row>2</xdr:row>
      <xdr:rowOff>0</xdr:rowOff>
    </xdr:to>
    <xdr:pic>
      <xdr:nvPicPr>
        <xdr:cNvPr id="1" name="tableB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790575</xdr:colOff>
      <xdr:row>2</xdr:row>
      <xdr:rowOff>0</xdr:rowOff>
    </xdr:to>
    <xdr:pic>
      <xdr:nvPicPr>
        <xdr:cNvPr id="1" name="table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4</xdr:col>
      <xdr:colOff>228600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5</xdr:row>
      <xdr:rowOff>76200</xdr:rowOff>
    </xdr:from>
    <xdr:to>
      <xdr:col>10</xdr:col>
      <xdr:colOff>457200</xdr:colOff>
      <xdr:row>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9144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76200</xdr:rowOff>
    </xdr:from>
    <xdr:to>
      <xdr:col>10</xdr:col>
      <xdr:colOff>457200</xdr:colOff>
      <xdr:row>7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1049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9</xdr:row>
      <xdr:rowOff>76200</xdr:rowOff>
    </xdr:from>
    <xdr:to>
      <xdr:col>10</xdr:col>
      <xdr:colOff>457200</xdr:colOff>
      <xdr:row>10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6764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11</xdr:row>
      <xdr:rowOff>76200</xdr:rowOff>
    </xdr:from>
    <xdr:to>
      <xdr:col>10</xdr:col>
      <xdr:colOff>457200</xdr:colOff>
      <xdr:row>12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0574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76200</xdr:rowOff>
    </xdr:from>
    <xdr:to>
      <xdr:col>10</xdr:col>
      <xdr:colOff>457200</xdr:colOff>
      <xdr:row>14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3907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5</xdr:row>
      <xdr:rowOff>76200</xdr:rowOff>
    </xdr:from>
    <xdr:to>
      <xdr:col>12</xdr:col>
      <xdr:colOff>457200</xdr:colOff>
      <xdr:row>6</xdr:row>
      <xdr:rowOff>19050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144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</xdr:row>
      <xdr:rowOff>76200</xdr:rowOff>
    </xdr:from>
    <xdr:to>
      <xdr:col>12</xdr:col>
      <xdr:colOff>457200</xdr:colOff>
      <xdr:row>7</xdr:row>
      <xdr:rowOff>19050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1049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9</xdr:row>
      <xdr:rowOff>76200</xdr:rowOff>
    </xdr:from>
    <xdr:to>
      <xdr:col>12</xdr:col>
      <xdr:colOff>457200</xdr:colOff>
      <xdr:row>10</xdr:row>
      <xdr:rowOff>19050</xdr:rowOff>
    </xdr:to>
    <xdr:pic>
      <xdr:nvPicPr>
        <xdr:cNvPr id="8" name="CommandButton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6764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11</xdr:row>
      <xdr:rowOff>76200</xdr:rowOff>
    </xdr:from>
    <xdr:to>
      <xdr:col>12</xdr:col>
      <xdr:colOff>457200</xdr:colOff>
      <xdr:row>12</xdr:row>
      <xdr:rowOff>19050</xdr:rowOff>
    </xdr:to>
    <xdr:pic>
      <xdr:nvPicPr>
        <xdr:cNvPr id="9" name="CommandButton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0574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13</xdr:row>
      <xdr:rowOff>76200</xdr:rowOff>
    </xdr:from>
    <xdr:to>
      <xdr:col>12</xdr:col>
      <xdr:colOff>457200</xdr:colOff>
      <xdr:row>14</xdr:row>
      <xdr:rowOff>19050</xdr:rowOff>
    </xdr:to>
    <xdr:pic>
      <xdr:nvPicPr>
        <xdr:cNvPr id="10" name="CommandButton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3907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16</xdr:row>
      <xdr:rowOff>0</xdr:rowOff>
    </xdr:from>
    <xdr:to>
      <xdr:col>12</xdr:col>
      <xdr:colOff>447675</xdr:colOff>
      <xdr:row>16</xdr:row>
      <xdr:rowOff>133350</xdr:rowOff>
    </xdr:to>
    <xdr:pic>
      <xdr:nvPicPr>
        <xdr:cNvPr id="11" name="CommandButton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28575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4</xdr:row>
      <xdr:rowOff>76200</xdr:rowOff>
    </xdr:from>
    <xdr:to>
      <xdr:col>10</xdr:col>
      <xdr:colOff>457200</xdr:colOff>
      <xdr:row>5</xdr:row>
      <xdr:rowOff>47625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524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4</xdr:row>
      <xdr:rowOff>76200</xdr:rowOff>
    </xdr:from>
    <xdr:to>
      <xdr:col>12</xdr:col>
      <xdr:colOff>457200</xdr:colOff>
      <xdr:row>5</xdr:row>
      <xdr:rowOff>47625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752475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76200</xdr:rowOff>
    </xdr:from>
    <xdr:to>
      <xdr:col>10</xdr:col>
      <xdr:colOff>457200</xdr:colOff>
      <xdr:row>11</xdr:row>
      <xdr:rowOff>19050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669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10</xdr:row>
      <xdr:rowOff>76200</xdr:rowOff>
    </xdr:from>
    <xdr:to>
      <xdr:col>12</xdr:col>
      <xdr:colOff>457200</xdr:colOff>
      <xdr:row>11</xdr:row>
      <xdr:rowOff>19050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8669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76200</xdr:rowOff>
    </xdr:from>
    <xdr:to>
      <xdr:col>10</xdr:col>
      <xdr:colOff>457200</xdr:colOff>
      <xdr:row>8</xdr:row>
      <xdr:rowOff>19050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2954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7</xdr:row>
      <xdr:rowOff>76200</xdr:rowOff>
    </xdr:from>
    <xdr:to>
      <xdr:col>12</xdr:col>
      <xdr:colOff>457200</xdr:colOff>
      <xdr:row>8</xdr:row>
      <xdr:rowOff>19050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29540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18</xdr:row>
      <xdr:rowOff>0</xdr:rowOff>
    </xdr:from>
    <xdr:to>
      <xdr:col>12</xdr:col>
      <xdr:colOff>457200</xdr:colOff>
      <xdr:row>18</xdr:row>
      <xdr:rowOff>133350</xdr:rowOff>
    </xdr:to>
    <xdr:pic>
      <xdr:nvPicPr>
        <xdr:cNvPr id="1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181350"/>
          <a:ext cx="342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4</xdr:col>
      <xdr:colOff>228600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5</xdr:col>
      <xdr:colOff>19050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33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3</xdr:col>
      <xdr:colOff>95250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3</xdr:col>
      <xdr:colOff>495300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133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781050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M38"/>
  <sheetViews>
    <sheetView tabSelected="1" zoomScalePageLayoutView="0" workbookViewId="0" topLeftCell="A1">
      <selection activeCell="R5" sqref="R5"/>
    </sheetView>
  </sheetViews>
  <sheetFormatPr defaultColWidth="7.8515625" defaultRowHeight="12.75"/>
  <cols>
    <col min="1" max="1" width="3.7109375" style="1" customWidth="1"/>
    <col min="2" max="3" width="7.8515625" style="1" customWidth="1"/>
    <col min="4" max="4" width="12.00390625" style="1" customWidth="1"/>
    <col min="5" max="5" width="7.8515625" style="1" customWidth="1"/>
    <col min="6" max="6" width="14.8515625" style="1" customWidth="1"/>
    <col min="7" max="7" width="13.7109375" style="1" customWidth="1"/>
    <col min="8" max="8" width="1.421875" style="1" customWidth="1"/>
    <col min="9" max="9" width="7.8515625" style="1" customWidth="1"/>
    <col min="10" max="10" width="13.7109375" style="1" customWidth="1"/>
    <col min="11" max="16384" width="7.8515625" style="1" customWidth="1"/>
  </cols>
  <sheetData>
    <row r="1" spans="1:11" ht="26.25">
      <c r="A1" s="470">
        <v>2020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4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5.5">
      <c r="A3" s="25" t="s">
        <v>301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5.5">
      <c r="A4" s="25" t="s">
        <v>403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5.5">
      <c r="A5" s="25" t="s">
        <v>302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25.5">
      <c r="A6" s="25" t="s">
        <v>404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5.5">
      <c r="A7" s="25" t="s">
        <v>303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2.75"/>
    <row r="9" ht="6" customHeight="1"/>
    <row r="10" spans="5:8" ht="15">
      <c r="E10" s="21" t="s">
        <v>398</v>
      </c>
      <c r="F10" s="22"/>
      <c r="G10" s="23" t="s">
        <v>258</v>
      </c>
      <c r="H10" s="21" t="s">
        <v>401</v>
      </c>
    </row>
    <row r="11" spans="5:8" ht="15">
      <c r="E11" s="22"/>
      <c r="F11" s="22"/>
      <c r="G11" s="23" t="s">
        <v>259</v>
      </c>
      <c r="H11" s="21" t="s">
        <v>399</v>
      </c>
    </row>
    <row r="12" ht="6" customHeight="1"/>
    <row r="13" ht="12.75" customHeight="1"/>
    <row r="14" spans="5:11" ht="15" customHeight="1">
      <c r="E14" s="469" t="s">
        <v>277</v>
      </c>
      <c r="G14" s="465"/>
      <c r="H14" s="38"/>
      <c r="I14" s="38"/>
      <c r="J14" s="38"/>
      <c r="K14" s="38"/>
    </row>
    <row r="15" ht="12.75" customHeight="1"/>
    <row r="16" spans="5:11" ht="15">
      <c r="E16" s="26" t="s">
        <v>405</v>
      </c>
      <c r="F16" s="22"/>
      <c r="G16" s="35"/>
      <c r="H16" s="38"/>
      <c r="I16" s="38"/>
      <c r="J16" s="38"/>
      <c r="K16" s="38"/>
    </row>
    <row r="17" spans="5:11" ht="6" customHeight="1">
      <c r="E17" s="22"/>
      <c r="F17" s="22"/>
      <c r="G17" s="22"/>
      <c r="H17" s="22"/>
      <c r="I17" s="22"/>
      <c r="J17" s="22"/>
      <c r="K17" s="22"/>
    </row>
    <row r="18" spans="5:11" ht="15">
      <c r="E18" s="26" t="s">
        <v>406</v>
      </c>
      <c r="F18" s="22"/>
      <c r="G18" s="36"/>
      <c r="H18" s="22"/>
      <c r="I18" s="37"/>
      <c r="J18" s="39"/>
      <c r="K18" s="22"/>
    </row>
    <row r="19" spans="5:11" ht="6" customHeight="1">
      <c r="E19" s="26"/>
      <c r="F19" s="22"/>
      <c r="G19" s="29"/>
      <c r="H19" s="22"/>
      <c r="I19" s="27"/>
      <c r="J19" s="27"/>
      <c r="K19" s="22"/>
    </row>
    <row r="20" spans="5:11" ht="15">
      <c r="E20" s="26" t="s">
        <v>412</v>
      </c>
      <c r="G20" s="40"/>
      <c r="H20" s="27" t="s">
        <v>411</v>
      </c>
      <c r="I20" s="28"/>
      <c r="J20" s="40"/>
      <c r="K20" s="22"/>
    </row>
    <row r="21" ht="6" customHeight="1">
      <c r="K21" s="22"/>
    </row>
    <row r="22" spans="5:11" ht="15">
      <c r="E22" s="26" t="s">
        <v>413</v>
      </c>
      <c r="K22" s="22"/>
    </row>
    <row r="23" spans="5:11" ht="15">
      <c r="E23" s="26" t="s">
        <v>414</v>
      </c>
      <c r="J23" s="40"/>
      <c r="K23" s="22"/>
    </row>
    <row r="24" spans="5:11" ht="7.5" customHeight="1">
      <c r="E24" s="26"/>
      <c r="J24" s="22"/>
      <c r="K24" s="22"/>
    </row>
    <row r="25" spans="5:11" ht="12.75" customHeight="1">
      <c r="E25" s="34" t="s">
        <v>453</v>
      </c>
      <c r="J25" s="22"/>
      <c r="K25" s="22"/>
    </row>
    <row r="26" spans="1:13" ht="7.5" customHeight="1" thickBot="1">
      <c r="A26" s="30"/>
      <c r="B26" s="30"/>
      <c r="C26" s="30"/>
      <c r="D26" s="30"/>
      <c r="E26" s="33"/>
      <c r="F26" s="30"/>
      <c r="G26" s="30"/>
      <c r="H26" s="30"/>
      <c r="I26" s="30"/>
      <c r="J26" s="31"/>
      <c r="K26" s="32"/>
      <c r="L26" s="30"/>
      <c r="M26" s="30"/>
    </row>
    <row r="27" spans="5:11" ht="15">
      <c r="E27" s="26"/>
      <c r="J27" s="29"/>
      <c r="K27" s="22"/>
    </row>
    <row r="28" spans="5:8" ht="15">
      <c r="E28" s="21" t="s">
        <v>398</v>
      </c>
      <c r="F28" s="22"/>
      <c r="G28" s="23" t="s">
        <v>258</v>
      </c>
      <c r="H28" s="21" t="s">
        <v>402</v>
      </c>
    </row>
    <row r="29" spans="5:8" ht="15">
      <c r="E29" s="22"/>
      <c r="F29" s="22"/>
      <c r="G29" s="23" t="s">
        <v>259</v>
      </c>
      <c r="H29" s="21" t="s">
        <v>400</v>
      </c>
    </row>
    <row r="30" ht="6" customHeight="1"/>
    <row r="31" ht="12.75" customHeight="1"/>
    <row r="32" spans="5:11" ht="15" customHeight="1">
      <c r="E32" s="469" t="s">
        <v>278</v>
      </c>
      <c r="G32" s="465"/>
      <c r="H32" s="38"/>
      <c r="I32" s="38"/>
      <c r="J32" s="38"/>
      <c r="K32" s="38"/>
    </row>
    <row r="33" ht="12.75" customHeight="1"/>
    <row r="34" spans="5:11" ht="15">
      <c r="E34" s="26" t="s">
        <v>405</v>
      </c>
      <c r="F34" s="22"/>
      <c r="G34" s="35"/>
      <c r="H34" s="38"/>
      <c r="I34" s="38"/>
      <c r="J34" s="38"/>
      <c r="K34" s="38"/>
    </row>
    <row r="35" spans="5:11" ht="6" customHeight="1">
      <c r="E35" s="22"/>
      <c r="F35" s="22"/>
      <c r="G35" s="22"/>
      <c r="H35" s="22"/>
      <c r="I35" s="22"/>
      <c r="J35" s="22"/>
      <c r="K35" s="22"/>
    </row>
    <row r="36" spans="5:11" ht="15">
      <c r="E36" s="26" t="s">
        <v>406</v>
      </c>
      <c r="F36" s="22"/>
      <c r="G36" s="36"/>
      <c r="H36" s="22"/>
      <c r="I36" s="37"/>
      <c r="J36" s="39"/>
      <c r="K36" s="22"/>
    </row>
    <row r="37" ht="6.75" customHeight="1"/>
    <row r="38" ht="15">
      <c r="E38" s="34" t="s">
        <v>453</v>
      </c>
    </row>
  </sheetData>
  <sheetProtection password="CF2D"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scale="9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N192"/>
  <sheetViews>
    <sheetView zoomScalePageLayoutView="0" workbookViewId="0" topLeftCell="A1">
      <selection activeCell="H25" sqref="H25"/>
    </sheetView>
  </sheetViews>
  <sheetFormatPr defaultColWidth="7.8515625" defaultRowHeight="12.75"/>
  <cols>
    <col min="1" max="1" width="5.7109375" style="18" customWidth="1"/>
    <col min="2" max="2" width="6.28125" style="18" customWidth="1"/>
    <col min="3" max="3" width="12.00390625" style="18" customWidth="1"/>
    <col min="4" max="4" width="16.00390625" style="18" customWidth="1"/>
    <col min="5" max="5" width="13.7109375" style="18" customWidth="1"/>
    <col min="6" max="6" width="4.7109375" style="18" customWidth="1"/>
    <col min="7" max="7" width="13.7109375" style="18" customWidth="1"/>
    <col min="8" max="8" width="4.7109375" style="18" customWidth="1"/>
    <col min="9" max="9" width="13.7109375" style="18" customWidth="1"/>
    <col min="10" max="10" width="1.421875" style="18" customWidth="1"/>
    <col min="11" max="11" width="13.7109375" style="18" customWidth="1"/>
    <col min="12" max="12" width="1.421875" style="18" customWidth="1"/>
    <col min="13" max="13" width="10.00390625" style="18" customWidth="1"/>
    <col min="14" max="16384" width="7.8515625" style="18" customWidth="1"/>
  </cols>
  <sheetData>
    <row r="1" spans="1:13" ht="12.75">
      <c r="A1" s="41">
        <f>+Open!G14</f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</row>
    <row r="2" spans="1:13" ht="12.75">
      <c r="A2" s="41" t="s">
        <v>614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2"/>
    </row>
    <row r="3" spans="1:13" ht="12.75">
      <c r="A3" s="140"/>
      <c r="B3" s="41"/>
      <c r="C3" s="41"/>
      <c r="D3" s="53" t="s">
        <v>76</v>
      </c>
      <c r="E3" s="41"/>
      <c r="F3" s="41"/>
      <c r="G3" s="42"/>
      <c r="H3" s="41"/>
      <c r="I3" s="208">
        <f>+'A-1'!K5</f>
        <v>2020</v>
      </c>
      <c r="J3" s="41"/>
      <c r="K3" s="41"/>
      <c r="L3" s="42"/>
      <c r="M3" s="42"/>
    </row>
    <row r="4" ht="12.75">
      <c r="M4" s="10" t="s">
        <v>611</v>
      </c>
    </row>
    <row r="5" spans="5:13" ht="12.75">
      <c r="E5" s="189" t="s">
        <v>615</v>
      </c>
      <c r="G5" s="189" t="s">
        <v>616</v>
      </c>
      <c r="J5" s="4"/>
      <c r="M5" s="10" t="s">
        <v>612</v>
      </c>
    </row>
    <row r="6" spans="5:13" ht="12.75">
      <c r="E6" s="45" t="s">
        <v>617</v>
      </c>
      <c r="G6" s="45" t="s">
        <v>618</v>
      </c>
      <c r="I6" s="45" t="s">
        <v>569</v>
      </c>
      <c r="J6" s="4"/>
      <c r="K6" s="45" t="s">
        <v>586</v>
      </c>
      <c r="M6" s="142" t="s">
        <v>613</v>
      </c>
    </row>
    <row r="7" spans="1:10" ht="12.75">
      <c r="A7" s="53" t="s">
        <v>176</v>
      </c>
      <c r="D7" s="208">
        <f>+'A-1'!K5</f>
        <v>2020</v>
      </c>
      <c r="J7" s="4"/>
    </row>
    <row r="8" ht="12.75">
      <c r="J8" s="4"/>
    </row>
    <row r="9" spans="1:10" ht="14.25" customHeight="1">
      <c r="A9" s="47" t="s">
        <v>623</v>
      </c>
      <c r="J9" s="4"/>
    </row>
    <row r="10" spans="2:14" ht="14.25" customHeight="1">
      <c r="B10" s="18" t="s">
        <v>619</v>
      </c>
      <c r="C10" s="47" t="s">
        <v>606</v>
      </c>
      <c r="E10" s="226"/>
      <c r="F10" s="48"/>
      <c r="G10" s="226"/>
      <c r="H10" s="48"/>
      <c r="I10" s="226"/>
      <c r="J10" s="233"/>
      <c r="K10" s="224">
        <f>+E10+G10+I10</f>
        <v>0</v>
      </c>
      <c r="M10" s="182" t="str">
        <f>IF(OR(K10=0,K27=0)," ",(K10-K27)/ABS(K27))</f>
        <v> </v>
      </c>
      <c r="N10" s="47"/>
    </row>
    <row r="11" spans="3:14" ht="14.25" customHeight="1">
      <c r="C11" s="47" t="s">
        <v>607</v>
      </c>
      <c r="E11" s="227"/>
      <c r="F11" s="48"/>
      <c r="G11" s="227"/>
      <c r="H11" s="48"/>
      <c r="I11" s="227"/>
      <c r="J11" s="233"/>
      <c r="K11" s="225">
        <f>+E11+G11+I11</f>
        <v>0</v>
      </c>
      <c r="M11" s="182" t="str">
        <f>IF(OR(K11=0,K28=0)," ",(K11-K28)/ABS(K28))</f>
        <v> </v>
      </c>
      <c r="N11" s="47"/>
    </row>
    <row r="12" spans="3:14" ht="14.25" customHeight="1">
      <c r="C12" s="47" t="s">
        <v>618</v>
      </c>
      <c r="E12" s="227"/>
      <c r="F12" s="210"/>
      <c r="G12" s="227"/>
      <c r="H12" s="210"/>
      <c r="I12" s="227"/>
      <c r="J12" s="237" t="s">
        <v>596</v>
      </c>
      <c r="K12" s="225">
        <f>+E12+G12+I12</f>
        <v>0</v>
      </c>
      <c r="M12" s="182" t="str">
        <f>IF(OR(K12=0,K29=0)," ",(K12-K29)/ABS(K29))</f>
        <v> </v>
      </c>
      <c r="N12" s="47"/>
    </row>
    <row r="13" spans="3:14" ht="14.25" customHeight="1">
      <c r="C13" s="230" t="s">
        <v>655</v>
      </c>
      <c r="E13" s="227"/>
      <c r="F13" s="210"/>
      <c r="G13" s="227"/>
      <c r="H13" s="210"/>
      <c r="I13" s="227"/>
      <c r="J13" s="237"/>
      <c r="K13" s="225">
        <f>+E13+G13+I13</f>
        <v>0</v>
      </c>
      <c r="M13" s="182" t="str">
        <f>IF(OR(K13=0,K31=0)," ",(K13-K31)/ABS(K31))</f>
        <v> </v>
      </c>
      <c r="N13" s="47"/>
    </row>
    <row r="14" spans="2:14" ht="14.25" customHeight="1">
      <c r="B14" s="18" t="s">
        <v>620</v>
      </c>
      <c r="E14" s="227"/>
      <c r="F14" s="210" t="s">
        <v>596</v>
      </c>
      <c r="G14" s="48" t="s">
        <v>628</v>
      </c>
      <c r="H14" s="210" t="s">
        <v>596</v>
      </c>
      <c r="I14" s="227"/>
      <c r="J14" s="237" t="s">
        <v>596</v>
      </c>
      <c r="K14" s="225">
        <f>+E14+I14</f>
        <v>0</v>
      </c>
      <c r="M14" s="182" t="str">
        <f aca="true" t="shared" si="0" ref="M14:M21">IF(OR(K14=0,K31=0)," ",(K14-K31)/ABS(K31))</f>
        <v> </v>
      </c>
      <c r="N14" s="47"/>
    </row>
    <row r="15" spans="2:14" ht="14.25" customHeight="1">
      <c r="B15" s="18" t="s">
        <v>608</v>
      </c>
      <c r="E15" s="227"/>
      <c r="F15" s="210" t="s">
        <v>596</v>
      </c>
      <c r="G15" s="48" t="s">
        <v>628</v>
      </c>
      <c r="H15" s="210" t="s">
        <v>596</v>
      </c>
      <c r="I15" s="227"/>
      <c r="J15" s="237" t="s">
        <v>596</v>
      </c>
      <c r="K15" s="225">
        <f aca="true" t="shared" si="1" ref="K15:K20">+E15+I15</f>
        <v>0</v>
      </c>
      <c r="M15" s="182" t="str">
        <f t="shared" si="0"/>
        <v> </v>
      </c>
      <c r="N15" s="47"/>
    </row>
    <row r="16" spans="2:14" ht="14.25" customHeight="1">
      <c r="B16" s="47" t="s">
        <v>625</v>
      </c>
      <c r="E16" s="227"/>
      <c r="F16" s="210" t="s">
        <v>596</v>
      </c>
      <c r="G16" s="48" t="s">
        <v>628</v>
      </c>
      <c r="H16" s="210" t="s">
        <v>596</v>
      </c>
      <c r="I16" s="227"/>
      <c r="J16" s="237" t="s">
        <v>596</v>
      </c>
      <c r="K16" s="225">
        <f t="shared" si="1"/>
        <v>0</v>
      </c>
      <c r="M16" s="182" t="str">
        <f t="shared" si="0"/>
        <v> </v>
      </c>
      <c r="N16" s="47"/>
    </row>
    <row r="17" spans="2:14" ht="14.25" customHeight="1">
      <c r="B17" s="47" t="s">
        <v>624</v>
      </c>
      <c r="E17" s="227"/>
      <c r="F17" s="210" t="s">
        <v>596</v>
      </c>
      <c r="G17" s="48" t="s">
        <v>628</v>
      </c>
      <c r="H17" s="210" t="s">
        <v>596</v>
      </c>
      <c r="I17" s="227"/>
      <c r="J17" s="237" t="s">
        <v>596</v>
      </c>
      <c r="K17" s="225">
        <f t="shared" si="1"/>
        <v>0</v>
      </c>
      <c r="M17" s="182" t="str">
        <f t="shared" si="0"/>
        <v> </v>
      </c>
      <c r="N17" s="47"/>
    </row>
    <row r="18" spans="2:14" ht="14.25" customHeight="1">
      <c r="B18" s="47" t="s">
        <v>626</v>
      </c>
      <c r="E18" s="227"/>
      <c r="F18" s="210" t="s">
        <v>596</v>
      </c>
      <c r="G18" s="48" t="s">
        <v>628</v>
      </c>
      <c r="H18" s="210" t="s">
        <v>596</v>
      </c>
      <c r="I18" s="227"/>
      <c r="J18" s="237" t="s">
        <v>596</v>
      </c>
      <c r="K18" s="225">
        <f t="shared" si="1"/>
        <v>0</v>
      </c>
      <c r="M18" s="182" t="str">
        <f t="shared" si="0"/>
        <v> </v>
      </c>
      <c r="N18" s="47"/>
    </row>
    <row r="19" spans="2:14" ht="14.25" customHeight="1">
      <c r="B19" s="47" t="s">
        <v>627</v>
      </c>
      <c r="E19" s="227"/>
      <c r="F19" s="210" t="s">
        <v>596</v>
      </c>
      <c r="G19" s="48" t="s">
        <v>628</v>
      </c>
      <c r="H19" s="210" t="s">
        <v>596</v>
      </c>
      <c r="I19" s="227"/>
      <c r="J19" s="237" t="s">
        <v>596</v>
      </c>
      <c r="K19" s="225">
        <f t="shared" si="1"/>
        <v>0</v>
      </c>
      <c r="M19" s="182" t="str">
        <f t="shared" si="0"/>
        <v> </v>
      </c>
      <c r="N19" s="47"/>
    </row>
    <row r="20" spans="2:14" ht="14.25" customHeight="1">
      <c r="B20" s="47" t="s">
        <v>150</v>
      </c>
      <c r="E20" s="51"/>
      <c r="F20" s="210" t="s">
        <v>596</v>
      </c>
      <c r="G20" s="211" t="s">
        <v>628</v>
      </c>
      <c r="H20" s="210" t="s">
        <v>596</v>
      </c>
      <c r="I20" s="51"/>
      <c r="J20" s="237" t="s">
        <v>596</v>
      </c>
      <c r="K20" s="48">
        <f t="shared" si="1"/>
        <v>0</v>
      </c>
      <c r="M20" s="414" t="str">
        <f t="shared" si="0"/>
        <v> </v>
      </c>
      <c r="N20" s="47"/>
    </row>
    <row r="21" spans="3:13" ht="14.25" customHeight="1" thickBot="1">
      <c r="C21" s="18" t="s">
        <v>621</v>
      </c>
      <c r="E21" s="58">
        <f>SUM(E10:E20)</f>
        <v>0</v>
      </c>
      <c r="F21" s="212"/>
      <c r="G21" s="58">
        <f>SUM(G10:G13)</f>
        <v>0</v>
      </c>
      <c r="H21" s="213"/>
      <c r="I21" s="58">
        <f>SUM(I10:I20)</f>
        <v>0</v>
      </c>
      <c r="J21" s="238"/>
      <c r="K21" s="58">
        <f>SUM(K10:K20)</f>
        <v>0</v>
      </c>
      <c r="M21" s="209" t="str">
        <f t="shared" si="0"/>
        <v> </v>
      </c>
    </row>
    <row r="22" spans="5:13" ht="14.25" customHeight="1" thickTop="1">
      <c r="E22" s="48"/>
      <c r="F22" s="210" t="s">
        <v>596</v>
      </c>
      <c r="G22" s="48"/>
      <c r="H22" s="210" t="s">
        <v>596</v>
      </c>
      <c r="I22" s="48"/>
      <c r="J22" s="237" t="s">
        <v>596</v>
      </c>
      <c r="K22" s="48"/>
      <c r="M22" s="214"/>
    </row>
    <row r="23" spans="5:11" ht="14.25" customHeight="1">
      <c r="E23" s="48"/>
      <c r="F23" s="210"/>
      <c r="G23" s="48"/>
      <c r="H23" s="210"/>
      <c r="I23" s="48"/>
      <c r="J23" s="237"/>
      <c r="K23" s="48"/>
    </row>
    <row r="24" spans="1:11" ht="14.25" customHeight="1">
      <c r="A24" s="53" t="s">
        <v>177</v>
      </c>
      <c r="D24" s="208">
        <f>+'A-1'!M5</f>
        <v>2019</v>
      </c>
      <c r="E24" s="48"/>
      <c r="F24" s="210" t="s">
        <v>596</v>
      </c>
      <c r="G24" s="48"/>
      <c r="H24" s="210" t="s">
        <v>596</v>
      </c>
      <c r="I24" s="48"/>
      <c r="J24" s="237" t="s">
        <v>596</v>
      </c>
      <c r="K24" s="48"/>
    </row>
    <row r="25" spans="5:11" ht="14.25" customHeight="1">
      <c r="E25" s="48"/>
      <c r="F25" s="210" t="s">
        <v>596</v>
      </c>
      <c r="G25" s="48"/>
      <c r="H25" s="210" t="s">
        <v>596</v>
      </c>
      <c r="I25" s="48"/>
      <c r="J25" s="237" t="s">
        <v>596</v>
      </c>
      <c r="K25" s="48"/>
    </row>
    <row r="26" spans="1:11" ht="14.25" customHeight="1">
      <c r="A26" s="47" t="s">
        <v>623</v>
      </c>
      <c r="E26" s="48"/>
      <c r="F26" s="48"/>
      <c r="G26" s="48"/>
      <c r="H26" s="48"/>
      <c r="I26" s="48"/>
      <c r="J26" s="233"/>
      <c r="K26" s="48"/>
    </row>
    <row r="27" spans="2:13" ht="14.25" customHeight="1">
      <c r="B27" s="18" t="s">
        <v>619</v>
      </c>
      <c r="C27" s="47" t="s">
        <v>606</v>
      </c>
      <c r="E27" s="226"/>
      <c r="F27" s="48"/>
      <c r="G27" s="226"/>
      <c r="H27" s="48"/>
      <c r="I27" s="226"/>
      <c r="J27" s="233"/>
      <c r="K27" s="224">
        <f>+E27+G27+I27</f>
        <v>0</v>
      </c>
      <c r="M27" s="4"/>
    </row>
    <row r="28" spans="3:13" ht="14.25" customHeight="1">
      <c r="C28" s="47" t="s">
        <v>607</v>
      </c>
      <c r="E28" s="227"/>
      <c r="F28" s="48"/>
      <c r="G28" s="227"/>
      <c r="H28" s="48"/>
      <c r="I28" s="227"/>
      <c r="J28" s="233"/>
      <c r="K28" s="225">
        <f>+E28+G28+I28</f>
        <v>0</v>
      </c>
      <c r="M28" s="4"/>
    </row>
    <row r="29" spans="3:13" ht="14.25" customHeight="1">
      <c r="C29" s="47" t="s">
        <v>618</v>
      </c>
      <c r="E29" s="227"/>
      <c r="F29" s="210"/>
      <c r="G29" s="227"/>
      <c r="H29" s="210"/>
      <c r="I29" s="227"/>
      <c r="J29" s="237" t="s">
        <v>596</v>
      </c>
      <c r="K29" s="225">
        <f>+E29+G29+I29</f>
        <v>0</v>
      </c>
      <c r="M29" s="4"/>
    </row>
    <row r="30" spans="3:13" ht="14.25" customHeight="1">
      <c r="C30" s="230" t="s">
        <v>655</v>
      </c>
      <c r="E30" s="227"/>
      <c r="F30" s="210"/>
      <c r="G30" s="227"/>
      <c r="H30" s="210"/>
      <c r="I30" s="227"/>
      <c r="J30" s="237"/>
      <c r="K30" s="225">
        <f>+E30+G30+I30</f>
        <v>0</v>
      </c>
      <c r="M30" s="4"/>
    </row>
    <row r="31" spans="2:13" ht="14.25" customHeight="1">
      <c r="B31" s="18" t="s">
        <v>620</v>
      </c>
      <c r="E31" s="227"/>
      <c r="F31" s="210" t="s">
        <v>596</v>
      </c>
      <c r="G31" s="48" t="s">
        <v>628</v>
      </c>
      <c r="H31" s="210" t="s">
        <v>596</v>
      </c>
      <c r="I31" s="227"/>
      <c r="J31" s="237" t="s">
        <v>596</v>
      </c>
      <c r="K31" s="225">
        <f aca="true" t="shared" si="2" ref="K31:K37">+E31+I31</f>
        <v>0</v>
      </c>
      <c r="M31" s="4"/>
    </row>
    <row r="32" spans="2:13" ht="14.25" customHeight="1">
      <c r="B32" s="18" t="s">
        <v>608</v>
      </c>
      <c r="E32" s="227"/>
      <c r="F32" s="210" t="s">
        <v>596</v>
      </c>
      <c r="G32" s="48" t="s">
        <v>628</v>
      </c>
      <c r="H32" s="210" t="s">
        <v>596</v>
      </c>
      <c r="I32" s="227"/>
      <c r="J32" s="237" t="s">
        <v>596</v>
      </c>
      <c r="K32" s="225">
        <f t="shared" si="2"/>
        <v>0</v>
      </c>
      <c r="M32" s="4"/>
    </row>
    <row r="33" spans="2:13" ht="14.25" customHeight="1">
      <c r="B33" s="47" t="s">
        <v>625</v>
      </c>
      <c r="E33" s="227"/>
      <c r="F33" s="210" t="s">
        <v>596</v>
      </c>
      <c r="G33" s="48" t="s">
        <v>628</v>
      </c>
      <c r="H33" s="210" t="s">
        <v>596</v>
      </c>
      <c r="I33" s="227"/>
      <c r="J33" s="237" t="s">
        <v>596</v>
      </c>
      <c r="K33" s="225">
        <f t="shared" si="2"/>
        <v>0</v>
      </c>
      <c r="M33" s="4"/>
    </row>
    <row r="34" spans="2:13" ht="14.25" customHeight="1">
      <c r="B34" s="47" t="s">
        <v>624</v>
      </c>
      <c r="E34" s="227"/>
      <c r="F34" s="210" t="s">
        <v>596</v>
      </c>
      <c r="G34" s="48" t="s">
        <v>628</v>
      </c>
      <c r="H34" s="210" t="s">
        <v>596</v>
      </c>
      <c r="I34" s="227"/>
      <c r="J34" s="237" t="s">
        <v>596</v>
      </c>
      <c r="K34" s="225">
        <f t="shared" si="2"/>
        <v>0</v>
      </c>
      <c r="M34" s="4"/>
    </row>
    <row r="35" spans="2:13" ht="14.25" customHeight="1">
      <c r="B35" s="47" t="s">
        <v>626</v>
      </c>
      <c r="E35" s="227"/>
      <c r="F35" s="210" t="s">
        <v>596</v>
      </c>
      <c r="G35" s="48" t="s">
        <v>628</v>
      </c>
      <c r="H35" s="210" t="s">
        <v>596</v>
      </c>
      <c r="I35" s="227"/>
      <c r="J35" s="237" t="s">
        <v>596</v>
      </c>
      <c r="K35" s="225">
        <f t="shared" si="2"/>
        <v>0</v>
      </c>
      <c r="M35" s="4"/>
    </row>
    <row r="36" spans="2:13" ht="14.25" customHeight="1">
      <c r="B36" s="47" t="s">
        <v>627</v>
      </c>
      <c r="E36" s="227"/>
      <c r="F36" s="210" t="s">
        <v>596</v>
      </c>
      <c r="G36" s="48" t="s">
        <v>628</v>
      </c>
      <c r="H36" s="210" t="s">
        <v>596</v>
      </c>
      <c r="I36" s="227"/>
      <c r="J36" s="237" t="s">
        <v>596</v>
      </c>
      <c r="K36" s="225">
        <f t="shared" si="2"/>
        <v>0</v>
      </c>
      <c r="M36" s="4"/>
    </row>
    <row r="37" spans="2:13" ht="14.25" customHeight="1">
      <c r="B37" s="47" t="s">
        <v>569</v>
      </c>
      <c r="E37" s="51"/>
      <c r="F37" s="210" t="s">
        <v>596</v>
      </c>
      <c r="G37" s="211" t="s">
        <v>628</v>
      </c>
      <c r="H37" s="210" t="s">
        <v>596</v>
      </c>
      <c r="I37" s="51"/>
      <c r="J37" s="237" t="s">
        <v>596</v>
      </c>
      <c r="K37" s="48">
        <f t="shared" si="2"/>
        <v>0</v>
      </c>
      <c r="M37" s="4"/>
    </row>
    <row r="38" spans="3:11" ht="14.25" customHeight="1" thickBot="1">
      <c r="C38" s="18" t="s">
        <v>621</v>
      </c>
      <c r="E38" s="58">
        <f>SUM(E27:E37)</f>
        <v>0</v>
      </c>
      <c r="F38" s="212"/>
      <c r="G38" s="58">
        <f>SUM(G27:G30)</f>
        <v>0</v>
      </c>
      <c r="H38" s="213"/>
      <c r="I38" s="58">
        <f>SUM(I27:I37)</f>
        <v>0</v>
      </c>
      <c r="J38" s="238"/>
      <c r="K38" s="58">
        <f>SUM(K27:K37)</f>
        <v>0</v>
      </c>
    </row>
    <row r="39" spans="5:11" ht="14.25" customHeight="1" thickTop="1">
      <c r="E39" s="48"/>
      <c r="F39" s="210" t="s">
        <v>596</v>
      </c>
      <c r="G39" s="48"/>
      <c r="H39" s="210" t="s">
        <v>596</v>
      </c>
      <c r="I39" s="48"/>
      <c r="J39" s="237" t="s">
        <v>596</v>
      </c>
      <c r="K39" s="48"/>
    </row>
    <row r="40" spans="5:11" ht="14.25" customHeight="1">
      <c r="E40" s="48"/>
      <c r="F40" s="210"/>
      <c r="G40" s="48"/>
      <c r="H40" s="210"/>
      <c r="I40" s="48"/>
      <c r="J40" s="237"/>
      <c r="K40" s="48"/>
    </row>
    <row r="41" spans="1:11" ht="14.25" customHeight="1">
      <c r="A41" s="53" t="s">
        <v>176</v>
      </c>
      <c r="D41" s="208">
        <f>+'A-1'!O5</f>
        <v>2018</v>
      </c>
      <c r="E41" s="48"/>
      <c r="F41" s="210" t="s">
        <v>596</v>
      </c>
      <c r="G41" s="48"/>
      <c r="H41" s="210" t="s">
        <v>596</v>
      </c>
      <c r="I41" s="48"/>
      <c r="J41" s="237" t="s">
        <v>596</v>
      </c>
      <c r="K41" s="48"/>
    </row>
    <row r="42" spans="5:11" ht="14.25" customHeight="1">
      <c r="E42" s="48"/>
      <c r="F42" s="210" t="s">
        <v>596</v>
      </c>
      <c r="G42" s="48"/>
      <c r="H42" s="210" t="s">
        <v>596</v>
      </c>
      <c r="I42" s="48"/>
      <c r="J42" s="237" t="s">
        <v>596</v>
      </c>
      <c r="K42" s="48"/>
    </row>
    <row r="43" spans="1:11" ht="14.25" customHeight="1">
      <c r="A43" s="47" t="s">
        <v>623</v>
      </c>
      <c r="E43" s="48"/>
      <c r="F43" s="48"/>
      <c r="G43" s="48"/>
      <c r="H43" s="48"/>
      <c r="I43" s="48"/>
      <c r="J43" s="233"/>
      <c r="K43" s="48"/>
    </row>
    <row r="44" spans="2:13" ht="14.25" customHeight="1">
      <c r="B44" s="18" t="s">
        <v>619</v>
      </c>
      <c r="C44" s="47" t="s">
        <v>606</v>
      </c>
      <c r="E44" s="226"/>
      <c r="F44" s="48"/>
      <c r="G44" s="226"/>
      <c r="H44" s="48"/>
      <c r="I44" s="226"/>
      <c r="J44" s="233"/>
      <c r="K44" s="224">
        <f>+E44+G44+I44</f>
        <v>0</v>
      </c>
      <c r="M44" s="4"/>
    </row>
    <row r="45" spans="3:13" ht="14.25" customHeight="1">
      <c r="C45" s="47" t="s">
        <v>607</v>
      </c>
      <c r="E45" s="227"/>
      <c r="F45" s="48"/>
      <c r="G45" s="227"/>
      <c r="H45" s="48"/>
      <c r="I45" s="227"/>
      <c r="J45" s="233"/>
      <c r="K45" s="225">
        <f>+E45+G45+I45</f>
        <v>0</v>
      </c>
      <c r="M45" s="4"/>
    </row>
    <row r="46" spans="3:13" ht="14.25" customHeight="1">
      <c r="C46" s="47" t="s">
        <v>618</v>
      </c>
      <c r="E46" s="227"/>
      <c r="F46" s="210" t="s">
        <v>596</v>
      </c>
      <c r="G46" s="227"/>
      <c r="H46" s="210" t="s">
        <v>596</v>
      </c>
      <c r="I46" s="227"/>
      <c r="J46" s="237" t="s">
        <v>596</v>
      </c>
      <c r="K46" s="225">
        <f>+E46+G46+I46</f>
        <v>0</v>
      </c>
      <c r="M46" s="4"/>
    </row>
    <row r="47" spans="3:13" ht="14.25" customHeight="1">
      <c r="C47" s="230" t="s">
        <v>655</v>
      </c>
      <c r="E47" s="227"/>
      <c r="F47" s="210"/>
      <c r="G47" s="227"/>
      <c r="H47" s="210"/>
      <c r="I47" s="227"/>
      <c r="J47" s="237"/>
      <c r="K47" s="225">
        <f>+E47+G47+I47</f>
        <v>0</v>
      </c>
      <c r="M47" s="4"/>
    </row>
    <row r="48" spans="2:13" ht="14.25" customHeight="1">
      <c r="B48" s="18" t="s">
        <v>620</v>
      </c>
      <c r="E48" s="227"/>
      <c r="F48" s="210" t="s">
        <v>596</v>
      </c>
      <c r="G48" s="48" t="s">
        <v>628</v>
      </c>
      <c r="H48" s="210" t="s">
        <v>596</v>
      </c>
      <c r="I48" s="227"/>
      <c r="J48" s="237" t="s">
        <v>596</v>
      </c>
      <c r="K48" s="225">
        <f aca="true" t="shared" si="3" ref="K48:K54">+E48+I48</f>
        <v>0</v>
      </c>
      <c r="M48" s="4"/>
    </row>
    <row r="49" spans="2:13" ht="14.25" customHeight="1">
      <c r="B49" s="18" t="s">
        <v>608</v>
      </c>
      <c r="E49" s="227"/>
      <c r="F49" s="210" t="s">
        <v>596</v>
      </c>
      <c r="G49" s="48" t="s">
        <v>628</v>
      </c>
      <c r="H49" s="210" t="s">
        <v>596</v>
      </c>
      <c r="I49" s="227"/>
      <c r="J49" s="237" t="s">
        <v>596</v>
      </c>
      <c r="K49" s="225">
        <f t="shared" si="3"/>
        <v>0</v>
      </c>
      <c r="M49" s="4"/>
    </row>
    <row r="50" spans="2:13" ht="14.25" customHeight="1">
      <c r="B50" s="47" t="s">
        <v>625</v>
      </c>
      <c r="E50" s="227"/>
      <c r="F50" s="210" t="s">
        <v>596</v>
      </c>
      <c r="G50" s="48" t="s">
        <v>628</v>
      </c>
      <c r="H50" s="210" t="s">
        <v>596</v>
      </c>
      <c r="I50" s="227"/>
      <c r="J50" s="237" t="s">
        <v>596</v>
      </c>
      <c r="K50" s="225">
        <f t="shared" si="3"/>
        <v>0</v>
      </c>
      <c r="M50" s="4"/>
    </row>
    <row r="51" spans="2:13" ht="14.25" customHeight="1">
      <c r="B51" s="47" t="s">
        <v>624</v>
      </c>
      <c r="E51" s="227"/>
      <c r="F51" s="210" t="s">
        <v>596</v>
      </c>
      <c r="G51" s="48" t="s">
        <v>628</v>
      </c>
      <c r="H51" s="210" t="s">
        <v>596</v>
      </c>
      <c r="I51" s="227"/>
      <c r="J51" s="237" t="s">
        <v>596</v>
      </c>
      <c r="K51" s="225">
        <f t="shared" si="3"/>
        <v>0</v>
      </c>
      <c r="M51" s="4"/>
    </row>
    <row r="52" spans="2:13" ht="14.25" customHeight="1">
      <c r="B52" s="47" t="s">
        <v>626</v>
      </c>
      <c r="E52" s="227"/>
      <c r="F52" s="210" t="s">
        <v>596</v>
      </c>
      <c r="G52" s="48" t="s">
        <v>628</v>
      </c>
      <c r="H52" s="210" t="s">
        <v>596</v>
      </c>
      <c r="I52" s="227"/>
      <c r="J52" s="237" t="s">
        <v>596</v>
      </c>
      <c r="K52" s="225">
        <f t="shared" si="3"/>
        <v>0</v>
      </c>
      <c r="M52" s="4"/>
    </row>
    <row r="53" spans="2:13" ht="14.25" customHeight="1">
      <c r="B53" s="47" t="s">
        <v>627</v>
      </c>
      <c r="E53" s="227"/>
      <c r="F53" s="210" t="s">
        <v>596</v>
      </c>
      <c r="G53" s="48" t="s">
        <v>628</v>
      </c>
      <c r="H53" s="210" t="s">
        <v>596</v>
      </c>
      <c r="I53" s="227"/>
      <c r="J53" s="237" t="s">
        <v>596</v>
      </c>
      <c r="K53" s="225">
        <f t="shared" si="3"/>
        <v>0</v>
      </c>
      <c r="M53" s="4"/>
    </row>
    <row r="54" spans="2:13" ht="14.25" customHeight="1">
      <c r="B54" s="47" t="s">
        <v>569</v>
      </c>
      <c r="E54" s="51"/>
      <c r="F54" s="210" t="s">
        <v>596</v>
      </c>
      <c r="G54" s="211" t="s">
        <v>628</v>
      </c>
      <c r="H54" s="210" t="s">
        <v>596</v>
      </c>
      <c r="I54" s="51"/>
      <c r="J54" s="237" t="s">
        <v>596</v>
      </c>
      <c r="K54" s="48">
        <f t="shared" si="3"/>
        <v>0</v>
      </c>
      <c r="M54" s="4"/>
    </row>
    <row r="55" spans="3:11" ht="14.25" customHeight="1" thickBot="1">
      <c r="C55" s="18" t="s">
        <v>621</v>
      </c>
      <c r="E55" s="58">
        <f>SUM(E44:E54)</f>
        <v>0</v>
      </c>
      <c r="F55" s="212"/>
      <c r="G55" s="58">
        <f>SUM(G44:G47)</f>
        <v>0</v>
      </c>
      <c r="H55" s="213"/>
      <c r="I55" s="58">
        <f>SUM(I44:I54)</f>
        <v>0</v>
      </c>
      <c r="J55" s="238"/>
      <c r="K55" s="58">
        <f>SUM(K44:K54)</f>
        <v>0</v>
      </c>
    </row>
    <row r="56" spans="5:11" ht="13.5" thickTop="1">
      <c r="E56" s="215"/>
      <c r="F56" s="216" t="s">
        <v>596</v>
      </c>
      <c r="G56" s="215"/>
      <c r="H56" s="216" t="s">
        <v>596</v>
      </c>
      <c r="I56" s="215"/>
      <c r="J56" s="216" t="s">
        <v>596</v>
      </c>
      <c r="K56" s="215"/>
    </row>
    <row r="57" spans="2:11" ht="12.75">
      <c r="B57" s="217"/>
      <c r="C57" s="218"/>
      <c r="D57" s="219"/>
      <c r="E57" s="215"/>
      <c r="F57" s="216"/>
      <c r="G57" s="215"/>
      <c r="H57" s="216"/>
      <c r="I57" s="215"/>
      <c r="J57" s="216"/>
      <c r="K57" s="215"/>
    </row>
    <row r="58" spans="1:11" ht="12.75">
      <c r="A58" s="42"/>
      <c r="B58" s="42"/>
      <c r="E58" s="220"/>
      <c r="F58" s="221"/>
      <c r="G58" s="220"/>
      <c r="H58" s="221"/>
      <c r="I58" s="220"/>
      <c r="J58" s="216"/>
      <c r="K58" s="215"/>
    </row>
    <row r="59" spans="3:11" ht="12.75">
      <c r="C59" s="218"/>
      <c r="D59" s="53"/>
      <c r="E59" s="215"/>
      <c r="F59" s="216"/>
      <c r="G59" s="215"/>
      <c r="H59" s="216"/>
      <c r="I59" s="215"/>
      <c r="J59" s="216"/>
      <c r="K59" s="215"/>
    </row>
    <row r="60" spans="4:11" ht="12.75">
      <c r="D60" s="53"/>
      <c r="E60" s="215"/>
      <c r="F60" s="215"/>
      <c r="G60" s="215"/>
      <c r="H60" s="215"/>
      <c r="I60" s="215"/>
      <c r="J60" s="215"/>
      <c r="K60" s="215"/>
    </row>
    <row r="61" spans="5:11" ht="12.75">
      <c r="E61" s="215"/>
      <c r="F61" s="215"/>
      <c r="G61" s="215"/>
      <c r="H61" s="215"/>
      <c r="I61" s="215"/>
      <c r="J61" s="215"/>
      <c r="K61" s="215"/>
    </row>
    <row r="62" spans="1:13" ht="12.75">
      <c r="A62" s="42"/>
      <c r="B62" s="42"/>
      <c r="C62" s="42"/>
      <c r="D62" s="42"/>
      <c r="E62" s="222"/>
      <c r="F62" s="223"/>
      <c r="G62" s="222"/>
      <c r="H62" s="223"/>
      <c r="I62" s="222"/>
      <c r="J62" s="223"/>
      <c r="K62" s="222"/>
      <c r="L62" s="42"/>
      <c r="M62" s="42"/>
    </row>
    <row r="63" spans="5:11" ht="12.75">
      <c r="E63" s="215"/>
      <c r="F63" s="216" t="s">
        <v>596</v>
      </c>
      <c r="G63" s="215"/>
      <c r="H63" s="216" t="s">
        <v>596</v>
      </c>
      <c r="I63" s="215"/>
      <c r="J63" s="216" t="s">
        <v>596</v>
      </c>
      <c r="K63" s="215"/>
    </row>
    <row r="64" spans="5:11" ht="12.75">
      <c r="E64" s="215"/>
      <c r="F64" s="216" t="s">
        <v>596</v>
      </c>
      <c r="G64" s="215"/>
      <c r="H64" s="216" t="s">
        <v>596</v>
      </c>
      <c r="I64" s="215"/>
      <c r="J64" s="216" t="s">
        <v>596</v>
      </c>
      <c r="K64" s="215"/>
    </row>
    <row r="65" spans="5:11" ht="12.75">
      <c r="E65" s="215"/>
      <c r="F65" s="216" t="s">
        <v>596</v>
      </c>
      <c r="G65" s="215"/>
      <c r="H65" s="216" t="s">
        <v>596</v>
      </c>
      <c r="I65" s="215"/>
      <c r="J65" s="216" t="s">
        <v>596</v>
      </c>
      <c r="K65" s="215"/>
    </row>
    <row r="66" spans="5:11" ht="12.75">
      <c r="E66" s="215"/>
      <c r="F66" s="216" t="s">
        <v>596</v>
      </c>
      <c r="G66" s="215"/>
      <c r="H66" s="216" t="s">
        <v>596</v>
      </c>
      <c r="I66" s="215"/>
      <c r="J66" s="216" t="s">
        <v>596</v>
      </c>
      <c r="K66" s="215"/>
    </row>
    <row r="67" spans="5:11" ht="12.75">
      <c r="E67" s="215"/>
      <c r="F67" s="216" t="s">
        <v>596</v>
      </c>
      <c r="G67" s="215"/>
      <c r="H67" s="216" t="s">
        <v>596</v>
      </c>
      <c r="I67" s="215"/>
      <c r="J67" s="216" t="s">
        <v>596</v>
      </c>
      <c r="K67" s="215"/>
    </row>
    <row r="68" spans="5:11" ht="12.75">
      <c r="E68" s="215"/>
      <c r="F68" s="216" t="s">
        <v>596</v>
      </c>
      <c r="G68" s="215"/>
      <c r="H68" s="216" t="s">
        <v>596</v>
      </c>
      <c r="I68" s="215"/>
      <c r="J68" s="216" t="s">
        <v>596</v>
      </c>
      <c r="K68" s="215"/>
    </row>
    <row r="69" spans="5:11" ht="12.75">
      <c r="E69" s="215"/>
      <c r="F69" s="216" t="s">
        <v>596</v>
      </c>
      <c r="G69" s="215"/>
      <c r="H69" s="216" t="s">
        <v>596</v>
      </c>
      <c r="I69" s="215"/>
      <c r="J69" s="216" t="s">
        <v>596</v>
      </c>
      <c r="K69" s="215"/>
    </row>
    <row r="70" spans="5:11" ht="12.75">
      <c r="E70" s="215"/>
      <c r="F70" s="216" t="s">
        <v>596</v>
      </c>
      <c r="G70" s="215"/>
      <c r="H70" s="215"/>
      <c r="I70" s="215"/>
      <c r="J70" s="216" t="s">
        <v>596</v>
      </c>
      <c r="K70" s="215"/>
    </row>
    <row r="71" spans="5:11" ht="12.75">
      <c r="E71" s="215"/>
      <c r="F71" s="216" t="s">
        <v>596</v>
      </c>
      <c r="G71" s="215"/>
      <c r="H71" s="215"/>
      <c r="I71" s="215"/>
      <c r="J71" s="216" t="s">
        <v>596</v>
      </c>
      <c r="K71" s="215"/>
    </row>
    <row r="72" spans="5:11" ht="12.75">
      <c r="E72" s="215"/>
      <c r="F72" s="216" t="s">
        <v>596</v>
      </c>
      <c r="G72" s="215"/>
      <c r="H72" s="215"/>
      <c r="I72" s="215"/>
      <c r="J72" s="216" t="s">
        <v>596</v>
      </c>
      <c r="K72" s="215"/>
    </row>
    <row r="73" spans="5:11" ht="12.75">
      <c r="E73" s="215"/>
      <c r="F73" s="216" t="s">
        <v>596</v>
      </c>
      <c r="G73" s="215"/>
      <c r="H73" s="215"/>
      <c r="I73" s="215"/>
      <c r="J73" s="215"/>
      <c r="K73" s="215"/>
    </row>
    <row r="74" ht="12.75">
      <c r="F74" s="47" t="s">
        <v>596</v>
      </c>
    </row>
    <row r="75" ht="12.75">
      <c r="F75" s="47" t="s">
        <v>596</v>
      </c>
    </row>
    <row r="76" ht="12.75">
      <c r="F76" s="47" t="s">
        <v>596</v>
      </c>
    </row>
    <row r="77" ht="12.75">
      <c r="F77" s="47" t="s">
        <v>596</v>
      </c>
    </row>
    <row r="78" ht="12.75">
      <c r="F78" s="47" t="s">
        <v>596</v>
      </c>
    </row>
    <row r="79" ht="12.75">
      <c r="F79" s="47" t="s">
        <v>596</v>
      </c>
    </row>
    <row r="80" ht="12.75">
      <c r="F80" s="47" t="s">
        <v>596</v>
      </c>
    </row>
    <row r="81" ht="12.75">
      <c r="F81" s="47" t="s">
        <v>596</v>
      </c>
    </row>
    <row r="82" ht="12.75">
      <c r="F82" s="47" t="s">
        <v>596</v>
      </c>
    </row>
    <row r="83" ht="12.75">
      <c r="F83" s="47" t="s">
        <v>596</v>
      </c>
    </row>
    <row r="84" ht="12.75">
      <c r="F84" s="47" t="s">
        <v>596</v>
      </c>
    </row>
    <row r="85" ht="12.75">
      <c r="F85" s="47" t="s">
        <v>596</v>
      </c>
    </row>
    <row r="86" ht="12.75">
      <c r="F86" s="47" t="s">
        <v>596</v>
      </c>
    </row>
    <row r="87" ht="12.75">
      <c r="F87" s="47" t="s">
        <v>596</v>
      </c>
    </row>
    <row r="88" ht="12.75">
      <c r="F88" s="47" t="s">
        <v>596</v>
      </c>
    </row>
    <row r="89" ht="12.75">
      <c r="F89" s="47" t="s">
        <v>596</v>
      </c>
    </row>
    <row r="90" ht="12.75">
      <c r="F90" s="47" t="s">
        <v>596</v>
      </c>
    </row>
    <row r="91" ht="12.75">
      <c r="F91" s="47" t="s">
        <v>596</v>
      </c>
    </row>
    <row r="92" ht="12.75">
      <c r="F92" s="47" t="s">
        <v>596</v>
      </c>
    </row>
    <row r="93" ht="12.75">
      <c r="F93" s="47" t="s">
        <v>596</v>
      </c>
    </row>
    <row r="94" ht="12.75">
      <c r="F94" s="47" t="s">
        <v>596</v>
      </c>
    </row>
    <row r="95" ht="12.75">
      <c r="F95" s="47" t="s">
        <v>596</v>
      </c>
    </row>
    <row r="96" ht="12.75">
      <c r="F96" s="47" t="s">
        <v>596</v>
      </c>
    </row>
    <row r="97" ht="12.75">
      <c r="F97" s="47" t="s">
        <v>596</v>
      </c>
    </row>
    <row r="98" ht="12.75">
      <c r="F98" s="47" t="s">
        <v>596</v>
      </c>
    </row>
    <row r="99" ht="12.75">
      <c r="F99" s="47" t="s">
        <v>596</v>
      </c>
    </row>
    <row r="100" ht="12.75">
      <c r="F100" s="47" t="s">
        <v>596</v>
      </c>
    </row>
    <row r="101" ht="12.75">
      <c r="F101" s="47" t="s">
        <v>596</v>
      </c>
    </row>
    <row r="102" ht="12.75">
      <c r="F102" s="47" t="s">
        <v>596</v>
      </c>
    </row>
    <row r="103" ht="12.75">
      <c r="F103" s="47" t="s">
        <v>596</v>
      </c>
    </row>
    <row r="104" ht="12.75">
      <c r="F104" s="47" t="s">
        <v>596</v>
      </c>
    </row>
    <row r="105" ht="12.75">
      <c r="F105" s="47" t="s">
        <v>596</v>
      </c>
    </row>
    <row r="106" ht="12.75">
      <c r="F106" s="47" t="s">
        <v>596</v>
      </c>
    </row>
    <row r="107" ht="12.75">
      <c r="F107" s="47" t="s">
        <v>596</v>
      </c>
    </row>
    <row r="108" ht="12.75">
      <c r="F108" s="47" t="s">
        <v>596</v>
      </c>
    </row>
    <row r="109" ht="12.75">
      <c r="F109" s="47" t="s">
        <v>596</v>
      </c>
    </row>
    <row r="110" ht="12.75">
      <c r="F110" s="47" t="s">
        <v>596</v>
      </c>
    </row>
    <row r="111" ht="12.75">
      <c r="F111" s="47" t="s">
        <v>596</v>
      </c>
    </row>
    <row r="112" ht="12.75">
      <c r="F112" s="47" t="s">
        <v>596</v>
      </c>
    </row>
    <row r="113" ht="12.75">
      <c r="F113" s="47" t="s">
        <v>596</v>
      </c>
    </row>
    <row r="114" ht="12.75">
      <c r="F114" s="47" t="s">
        <v>596</v>
      </c>
    </row>
    <row r="115" ht="12.75">
      <c r="F115" s="47" t="s">
        <v>596</v>
      </c>
    </row>
    <row r="116" ht="12.75">
      <c r="F116" s="47" t="s">
        <v>596</v>
      </c>
    </row>
    <row r="117" ht="12.75">
      <c r="F117" s="47" t="s">
        <v>596</v>
      </c>
    </row>
    <row r="118" ht="12.75">
      <c r="F118" s="47" t="s">
        <v>596</v>
      </c>
    </row>
    <row r="119" ht="12.75">
      <c r="F119" s="47" t="s">
        <v>596</v>
      </c>
    </row>
    <row r="120" ht="12.75">
      <c r="F120" s="47" t="s">
        <v>596</v>
      </c>
    </row>
    <row r="121" ht="12.75">
      <c r="F121" s="47" t="s">
        <v>596</v>
      </c>
    </row>
    <row r="122" ht="12.75">
      <c r="F122" s="47" t="s">
        <v>596</v>
      </c>
    </row>
    <row r="123" ht="12.75">
      <c r="F123" s="47" t="s">
        <v>596</v>
      </c>
    </row>
    <row r="124" ht="12.75">
      <c r="F124" s="47" t="s">
        <v>596</v>
      </c>
    </row>
    <row r="125" ht="12.75">
      <c r="F125" s="47" t="s">
        <v>596</v>
      </c>
    </row>
    <row r="126" ht="12.75">
      <c r="F126" s="47" t="s">
        <v>596</v>
      </c>
    </row>
    <row r="127" ht="12.75">
      <c r="F127" s="47" t="s">
        <v>596</v>
      </c>
    </row>
    <row r="128" ht="12.75">
      <c r="F128" s="47" t="s">
        <v>596</v>
      </c>
    </row>
    <row r="129" ht="12.75">
      <c r="F129" s="47" t="s">
        <v>596</v>
      </c>
    </row>
    <row r="130" ht="12.75">
      <c r="F130" s="47" t="s">
        <v>596</v>
      </c>
    </row>
    <row r="131" ht="12.75">
      <c r="F131" s="47" t="s">
        <v>596</v>
      </c>
    </row>
    <row r="132" ht="12.75">
      <c r="F132" s="47" t="s">
        <v>596</v>
      </c>
    </row>
    <row r="133" ht="12.75">
      <c r="F133" s="47" t="s">
        <v>596</v>
      </c>
    </row>
    <row r="134" ht="12.75">
      <c r="F134" s="47" t="s">
        <v>596</v>
      </c>
    </row>
    <row r="135" ht="12.75">
      <c r="F135" s="47" t="s">
        <v>596</v>
      </c>
    </row>
    <row r="136" ht="12.75">
      <c r="F136" s="47" t="s">
        <v>596</v>
      </c>
    </row>
    <row r="137" ht="12.75">
      <c r="F137" s="47" t="s">
        <v>596</v>
      </c>
    </row>
    <row r="138" ht="12.75">
      <c r="F138" s="47" t="s">
        <v>596</v>
      </c>
    </row>
    <row r="139" ht="12.75">
      <c r="F139" s="47" t="s">
        <v>596</v>
      </c>
    </row>
    <row r="140" ht="12.75">
      <c r="F140" s="47" t="s">
        <v>596</v>
      </c>
    </row>
    <row r="141" ht="12.75">
      <c r="F141" s="47" t="s">
        <v>596</v>
      </c>
    </row>
    <row r="142" ht="12.75">
      <c r="F142" s="47" t="s">
        <v>596</v>
      </c>
    </row>
    <row r="143" ht="12.75">
      <c r="F143" s="47" t="s">
        <v>596</v>
      </c>
    </row>
    <row r="144" ht="12.75">
      <c r="F144" s="47" t="s">
        <v>596</v>
      </c>
    </row>
    <row r="145" ht="12.75">
      <c r="F145" s="47" t="s">
        <v>596</v>
      </c>
    </row>
    <row r="146" ht="12.75">
      <c r="F146" s="47" t="s">
        <v>596</v>
      </c>
    </row>
    <row r="147" ht="12.75">
      <c r="F147" s="47" t="s">
        <v>596</v>
      </c>
    </row>
    <row r="148" ht="12.75">
      <c r="F148" s="47" t="s">
        <v>596</v>
      </c>
    </row>
    <row r="149" ht="12.75">
      <c r="F149" s="47" t="s">
        <v>596</v>
      </c>
    </row>
    <row r="150" ht="12.75">
      <c r="F150" s="47" t="s">
        <v>596</v>
      </c>
    </row>
    <row r="151" ht="12.75">
      <c r="F151" s="47" t="s">
        <v>596</v>
      </c>
    </row>
    <row r="152" ht="12.75">
      <c r="F152" s="47" t="s">
        <v>596</v>
      </c>
    </row>
    <row r="153" ht="12.75">
      <c r="F153" s="47" t="s">
        <v>596</v>
      </c>
    </row>
    <row r="154" ht="12.75">
      <c r="F154" s="47" t="s">
        <v>596</v>
      </c>
    </row>
    <row r="155" ht="12.75">
      <c r="F155" s="47" t="s">
        <v>596</v>
      </c>
    </row>
    <row r="156" ht="12.75">
      <c r="F156" s="47" t="s">
        <v>596</v>
      </c>
    </row>
    <row r="157" ht="12.75">
      <c r="F157" s="47" t="s">
        <v>596</v>
      </c>
    </row>
    <row r="158" ht="12.75">
      <c r="F158" s="47" t="s">
        <v>596</v>
      </c>
    </row>
    <row r="159" ht="12.75">
      <c r="F159" s="47" t="s">
        <v>596</v>
      </c>
    </row>
    <row r="160" ht="12.75">
      <c r="F160" s="47" t="s">
        <v>596</v>
      </c>
    </row>
    <row r="161" ht="12.75">
      <c r="F161" s="47" t="s">
        <v>596</v>
      </c>
    </row>
    <row r="162" ht="12.75">
      <c r="F162" s="47" t="s">
        <v>596</v>
      </c>
    </row>
    <row r="163" ht="12.75">
      <c r="F163" s="47" t="s">
        <v>596</v>
      </c>
    </row>
    <row r="164" ht="12.75">
      <c r="F164" s="47" t="s">
        <v>596</v>
      </c>
    </row>
    <row r="165" ht="12.75">
      <c r="F165" s="47" t="s">
        <v>596</v>
      </c>
    </row>
    <row r="166" ht="12.75">
      <c r="F166" s="47" t="s">
        <v>596</v>
      </c>
    </row>
    <row r="167" ht="12.75">
      <c r="F167" s="47" t="s">
        <v>596</v>
      </c>
    </row>
    <row r="168" ht="12.75">
      <c r="F168" s="47" t="s">
        <v>596</v>
      </c>
    </row>
    <row r="169" ht="12.75">
      <c r="F169" s="47" t="s">
        <v>596</v>
      </c>
    </row>
    <row r="170" ht="12.75">
      <c r="F170" s="47" t="s">
        <v>596</v>
      </c>
    </row>
    <row r="171" ht="12.75">
      <c r="F171" s="47" t="s">
        <v>596</v>
      </c>
    </row>
    <row r="172" ht="12.75">
      <c r="F172" s="47" t="s">
        <v>596</v>
      </c>
    </row>
    <row r="173" ht="12.75">
      <c r="F173" s="47" t="s">
        <v>596</v>
      </c>
    </row>
    <row r="174" ht="12.75">
      <c r="F174" s="47" t="s">
        <v>596</v>
      </c>
    </row>
    <row r="175" ht="12.75">
      <c r="F175" s="47" t="s">
        <v>596</v>
      </c>
    </row>
    <row r="176" ht="12.75">
      <c r="F176" s="47" t="s">
        <v>596</v>
      </c>
    </row>
    <row r="177" ht="12.75">
      <c r="F177" s="47" t="s">
        <v>596</v>
      </c>
    </row>
    <row r="178" ht="12.75">
      <c r="F178" s="47" t="s">
        <v>596</v>
      </c>
    </row>
    <row r="179" ht="12.75">
      <c r="F179" s="47" t="s">
        <v>596</v>
      </c>
    </row>
    <row r="180" ht="12.75">
      <c r="F180" s="47" t="s">
        <v>596</v>
      </c>
    </row>
    <row r="181" ht="12.75">
      <c r="F181" s="47" t="s">
        <v>596</v>
      </c>
    </row>
    <row r="182" ht="12.75">
      <c r="F182" s="47" t="s">
        <v>596</v>
      </c>
    </row>
    <row r="183" ht="12.75">
      <c r="F183" s="47" t="s">
        <v>596</v>
      </c>
    </row>
    <row r="184" ht="12.75">
      <c r="F184" s="47" t="s">
        <v>596</v>
      </c>
    </row>
    <row r="185" ht="12.75">
      <c r="F185" s="47" t="s">
        <v>596</v>
      </c>
    </row>
    <row r="186" ht="12.75">
      <c r="F186" s="47" t="s">
        <v>596</v>
      </c>
    </row>
    <row r="187" ht="12.75">
      <c r="F187" s="47" t="s">
        <v>596</v>
      </c>
    </row>
    <row r="188" ht="12.75">
      <c r="F188" s="47" t="s">
        <v>596</v>
      </c>
    </row>
    <row r="189" ht="12.75">
      <c r="F189" s="47" t="s">
        <v>596</v>
      </c>
    </row>
    <row r="190" ht="12.75">
      <c r="F190" s="47" t="s">
        <v>596</v>
      </c>
    </row>
    <row r="191" ht="12.75">
      <c r="F191" s="47" t="s">
        <v>596</v>
      </c>
    </row>
    <row r="192" ht="12.75">
      <c r="F192" s="47" t="s">
        <v>596</v>
      </c>
    </row>
  </sheetData>
  <sheetProtection password="CF2D" sheet="1" objects="1" scenarios="1"/>
  <conditionalFormatting sqref="M21">
    <cfRule type="cellIs" priority="1" dxfId="7" operator="greaterThanOrEqual" stopIfTrue="1">
      <formula>0.00001</formula>
    </cfRule>
    <cfRule type="cellIs" priority="2" dxfId="6" operator="lessThanOrEqual" stopIfTrue="1">
      <formula>-0.00001</formula>
    </cfRule>
  </conditionalFormatting>
  <conditionalFormatting sqref="M10:M20">
    <cfRule type="cellIs" priority="3" dxfId="5" operator="greaterThanOrEqual" stopIfTrue="1">
      <formula>0.0000001</formula>
    </cfRule>
    <cfRule type="cellIs" priority="4" dxfId="0" operator="lessThan" stopIfTrue="1">
      <formula>-0.0000001</formula>
    </cfRule>
  </conditionalFormatting>
  <dataValidations count="1">
    <dataValidation type="whole" allowBlank="1" showInputMessage="1" showErrorMessage="1" errorTitle="Whole Numbers Only" sqref="E10:I20 E27:I37 E44:I54">
      <formula1>-9999999999</formula1>
      <formula2>9999999999</formula2>
    </dataValidation>
  </dataValidations>
  <printOptions horizontalCentered="1"/>
  <pageMargins left="0" right="0" top="0.5" bottom="0" header="0" footer="0"/>
  <pageSetup horizontalDpi="600" verticalDpi="600" orientation="portrait" scale="77" r:id="rId2"/>
  <headerFooter alignWithMargins="0">
    <oddFooter>&amp;CA-3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G52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7.8515625" style="18" customWidth="1"/>
    <col min="2" max="2" width="1.28515625" style="18" customWidth="1"/>
    <col min="3" max="3" width="27.140625" style="18" customWidth="1"/>
    <col min="4" max="4" width="1.421875" style="18" customWidth="1"/>
    <col min="5" max="5" width="9.8515625" style="18" bestFit="1" customWidth="1"/>
    <col min="6" max="6" width="1.421875" style="18" customWidth="1"/>
    <col min="7" max="7" width="56.8515625" style="18" customWidth="1"/>
    <col min="8" max="16384" width="7.8515625" style="18" customWidth="1"/>
  </cols>
  <sheetData>
    <row r="1" spans="1:7" ht="12.75">
      <c r="A1" s="41">
        <f>+Open!G14</f>
        <v>0</v>
      </c>
      <c r="B1" s="42"/>
      <c r="C1" s="42"/>
      <c r="D1" s="42"/>
      <c r="E1" s="42"/>
      <c r="F1" s="42"/>
      <c r="G1" s="42"/>
    </row>
    <row r="2" spans="1:7" ht="12.75">
      <c r="A2" s="41" t="s">
        <v>89</v>
      </c>
      <c r="B2" s="41"/>
      <c r="C2" s="41"/>
      <c r="D2" s="41"/>
      <c r="E2" s="41"/>
      <c r="F2" s="41"/>
      <c r="G2" s="41"/>
    </row>
    <row r="3" ht="12.75"/>
    <row r="4" ht="12.75"/>
    <row r="5" ht="12.75">
      <c r="A5" s="370" t="s">
        <v>452</v>
      </c>
    </row>
    <row r="6" ht="12.75"/>
    <row r="7" ht="12.75">
      <c r="E7" s="189" t="s">
        <v>611</v>
      </c>
    </row>
    <row r="8" ht="12.75">
      <c r="E8" s="189" t="s">
        <v>612</v>
      </c>
    </row>
    <row r="9" spans="1:7" ht="12.75">
      <c r="A9" s="190" t="s">
        <v>345</v>
      </c>
      <c r="C9" s="191" t="s">
        <v>346</v>
      </c>
      <c r="E9" s="190" t="s">
        <v>613</v>
      </c>
      <c r="G9" s="191" t="s">
        <v>347</v>
      </c>
    </row>
    <row r="10" ht="12.75"/>
    <row r="11" spans="1:7" ht="12.75">
      <c r="A11" s="192" t="s">
        <v>258</v>
      </c>
      <c r="B11" s="235"/>
      <c r="C11" s="372"/>
      <c r="D11" s="193"/>
      <c r="E11" s="367"/>
      <c r="F11" s="188"/>
      <c r="G11" s="356"/>
    </row>
    <row r="12" spans="1:7" ht="12.75">
      <c r="A12" s="194"/>
      <c r="B12" s="236"/>
      <c r="C12" s="373"/>
      <c r="D12" s="193"/>
      <c r="E12" s="368"/>
      <c r="F12" s="188"/>
      <c r="G12" s="369"/>
    </row>
    <row r="13" spans="1:7" ht="12.75">
      <c r="A13" s="192" t="s">
        <v>259</v>
      </c>
      <c r="B13" s="236"/>
      <c r="C13" s="372"/>
      <c r="D13" s="193"/>
      <c r="E13" s="367"/>
      <c r="F13" s="188"/>
      <c r="G13" s="356"/>
    </row>
    <row r="14" spans="1:7" ht="12.75">
      <c r="A14" s="194"/>
      <c r="B14" s="236"/>
      <c r="C14" s="373"/>
      <c r="D14" s="193"/>
      <c r="E14" s="368"/>
      <c r="F14" s="188"/>
      <c r="G14" s="369"/>
    </row>
    <row r="15" spans="1:7" ht="12.75">
      <c r="A15" s="192" t="s">
        <v>260</v>
      </c>
      <c r="B15" s="236"/>
      <c r="C15" s="372"/>
      <c r="D15" s="193"/>
      <c r="E15" s="367"/>
      <c r="F15" s="188"/>
      <c r="G15" s="356"/>
    </row>
    <row r="16" spans="1:7" ht="12.75">
      <c r="A16" s="194"/>
      <c r="B16" s="236"/>
      <c r="C16" s="373"/>
      <c r="D16" s="193"/>
      <c r="E16" s="368"/>
      <c r="F16" s="188"/>
      <c r="G16" s="369"/>
    </row>
    <row r="17" spans="1:7" ht="12.75">
      <c r="A17" s="192" t="s">
        <v>261</v>
      </c>
      <c r="B17" s="236"/>
      <c r="C17" s="372"/>
      <c r="D17" s="193"/>
      <c r="E17" s="367"/>
      <c r="F17" s="188"/>
      <c r="G17" s="356"/>
    </row>
    <row r="18" spans="1:7" ht="12.75">
      <c r="A18" s="194"/>
      <c r="B18" s="236"/>
      <c r="C18" s="373"/>
      <c r="D18" s="193"/>
      <c r="E18" s="368"/>
      <c r="F18" s="188"/>
      <c r="G18" s="369"/>
    </row>
    <row r="19" spans="1:7" ht="12.75">
      <c r="A19" s="192" t="s">
        <v>262</v>
      </c>
      <c r="B19" s="236"/>
      <c r="C19" s="372"/>
      <c r="D19" s="193"/>
      <c r="E19" s="367"/>
      <c r="F19" s="188"/>
      <c r="G19" s="356"/>
    </row>
    <row r="20" spans="1:7" ht="12.75">
      <c r="A20" s="194"/>
      <c r="B20" s="236"/>
      <c r="C20" s="373"/>
      <c r="D20" s="193"/>
      <c r="E20" s="368"/>
      <c r="F20" s="188"/>
      <c r="G20" s="369"/>
    </row>
    <row r="21" spans="1:7" ht="12.75">
      <c r="A21" s="192" t="s">
        <v>263</v>
      </c>
      <c r="B21" s="236"/>
      <c r="C21" s="372"/>
      <c r="D21" s="193"/>
      <c r="E21" s="367"/>
      <c r="F21" s="188"/>
      <c r="G21" s="356"/>
    </row>
    <row r="22" spans="1:7" ht="12.75">
      <c r="A22" s="194"/>
      <c r="B22" s="236"/>
      <c r="C22" s="373"/>
      <c r="D22" s="193"/>
      <c r="E22" s="368"/>
      <c r="F22" s="188"/>
      <c r="G22" s="369"/>
    </row>
    <row r="23" spans="1:7" ht="12.75">
      <c r="A23" s="192" t="s">
        <v>264</v>
      </c>
      <c r="B23" s="236"/>
      <c r="C23" s="372"/>
      <c r="D23" s="193"/>
      <c r="E23" s="367"/>
      <c r="F23" s="188"/>
      <c r="G23" s="356"/>
    </row>
    <row r="24" spans="1:7" ht="12.75">
      <c r="A24" s="194"/>
      <c r="B24" s="236"/>
      <c r="C24" s="373"/>
      <c r="D24" s="193"/>
      <c r="E24" s="368"/>
      <c r="F24" s="188"/>
      <c r="G24" s="369"/>
    </row>
    <row r="25" spans="1:7" ht="12.75">
      <c r="A25" s="192" t="s">
        <v>265</v>
      </c>
      <c r="B25" s="236"/>
      <c r="C25" s="372"/>
      <c r="D25" s="193"/>
      <c r="E25" s="367"/>
      <c r="F25" s="188"/>
      <c r="G25" s="356"/>
    </row>
    <row r="26" spans="1:7" ht="12.75">
      <c r="A26" s="194"/>
      <c r="B26" s="236"/>
      <c r="C26" s="373"/>
      <c r="D26" s="193"/>
      <c r="E26" s="368"/>
      <c r="F26" s="188"/>
      <c r="G26" s="369"/>
    </row>
    <row r="27" spans="1:7" ht="12.75">
      <c r="A27" s="192" t="s">
        <v>348</v>
      </c>
      <c r="B27" s="236"/>
      <c r="C27" s="372"/>
      <c r="D27" s="193"/>
      <c r="E27" s="367"/>
      <c r="F27" s="188"/>
      <c r="G27" s="356"/>
    </row>
    <row r="28" spans="1:7" ht="12.75">
      <c r="A28" s="192"/>
      <c r="B28" s="236"/>
      <c r="C28" s="373"/>
      <c r="D28" s="193"/>
      <c r="E28" s="368"/>
      <c r="F28" s="188"/>
      <c r="G28" s="369"/>
    </row>
    <row r="29" spans="1:7" ht="12.75">
      <c r="A29" s="192" t="s">
        <v>349</v>
      </c>
      <c r="B29" s="236"/>
      <c r="C29" s="372"/>
      <c r="D29" s="193"/>
      <c r="E29" s="367"/>
      <c r="F29" s="188"/>
      <c r="G29" s="356"/>
    </row>
    <row r="30" spans="1:5" ht="12.75">
      <c r="A30" s="46"/>
      <c r="E30" s="149"/>
    </row>
    <row r="31" spans="1:7" ht="5.25" customHeight="1" thickBot="1">
      <c r="A31" s="349"/>
      <c r="B31" s="350"/>
      <c r="C31" s="350"/>
      <c r="D31" s="350"/>
      <c r="E31" s="351"/>
      <c r="F31" s="350"/>
      <c r="G31" s="350"/>
    </row>
    <row r="32" ht="13.5" thickTop="1"/>
    <row r="33" ht="12.75">
      <c r="A33" s="370" t="s">
        <v>110</v>
      </c>
    </row>
    <row r="34" ht="12.75">
      <c r="A34" s="255"/>
    </row>
    <row r="35" spans="1:7" ht="12.75">
      <c r="A35" s="255"/>
      <c r="C35" s="526" t="s">
        <v>113</v>
      </c>
      <c r="D35" s="527"/>
      <c r="E35" s="527"/>
      <c r="F35" s="527"/>
      <c r="G35" s="527"/>
    </row>
    <row r="36" spans="1:7" ht="12.75">
      <c r="A36" s="255"/>
      <c r="C36" s="191" t="s">
        <v>347</v>
      </c>
      <c r="D36" s="387"/>
      <c r="E36" s="387"/>
      <c r="F36" s="387"/>
      <c r="G36" s="387"/>
    </row>
    <row r="37" spans="1:7" ht="12.75">
      <c r="A37" s="200"/>
      <c r="B37" s="198"/>
      <c r="C37" s="443"/>
      <c r="D37" s="443"/>
      <c r="E37" s="444"/>
      <c r="F37" s="443"/>
      <c r="G37" s="443"/>
    </row>
    <row r="38" spans="1:7" ht="12.75">
      <c r="A38" s="192">
        <f>+'A-3'!D7</f>
        <v>2020</v>
      </c>
      <c r="B38" s="235"/>
      <c r="C38" s="524"/>
      <c r="D38" s="525"/>
      <c r="E38" s="525"/>
      <c r="F38" s="525"/>
      <c r="G38" s="525"/>
    </row>
    <row r="39" spans="2:7" ht="12.75">
      <c r="B39" s="235"/>
      <c r="C39" s="524"/>
      <c r="D39" s="525"/>
      <c r="E39" s="525"/>
      <c r="F39" s="525"/>
      <c r="G39" s="525"/>
    </row>
    <row r="40" spans="2:7" ht="12.75">
      <c r="B40" s="235"/>
      <c r="C40" s="524"/>
      <c r="D40" s="525"/>
      <c r="E40" s="525"/>
      <c r="F40" s="525"/>
      <c r="G40" s="525"/>
    </row>
    <row r="41" spans="2:7" ht="12.75">
      <c r="B41" s="235"/>
      <c r="C41" s="524"/>
      <c r="D41" s="525"/>
      <c r="E41" s="525"/>
      <c r="F41" s="525"/>
      <c r="G41" s="525"/>
    </row>
    <row r="42" spans="2:7" ht="12.75">
      <c r="B42" s="235"/>
      <c r="C42" s="524"/>
      <c r="D42" s="525"/>
      <c r="E42" s="525"/>
      <c r="F42" s="525"/>
      <c r="G42" s="525"/>
    </row>
    <row r="43" spans="1:7" ht="12.75">
      <c r="A43" s="13"/>
      <c r="B43" s="235"/>
      <c r="C43" s="524"/>
      <c r="D43" s="525"/>
      <c r="E43" s="525"/>
      <c r="F43" s="525"/>
      <c r="G43" s="525"/>
    </row>
    <row r="44" spans="2:7" ht="12.75">
      <c r="B44" s="235"/>
      <c r="C44" s="524"/>
      <c r="D44" s="525"/>
      <c r="E44" s="525"/>
      <c r="F44" s="525"/>
      <c r="G44" s="525"/>
    </row>
    <row r="45" spans="2:7" ht="12.75">
      <c r="B45" s="235"/>
      <c r="C45" s="524"/>
      <c r="D45" s="525"/>
      <c r="E45" s="525"/>
      <c r="F45" s="525"/>
      <c r="G45" s="525"/>
    </row>
    <row r="52" spans="1:7" ht="12.75">
      <c r="A52" s="42"/>
      <c r="B52" s="42"/>
      <c r="C52" s="42"/>
      <c r="D52" s="42"/>
      <c r="E52" s="42"/>
      <c r="F52" s="42"/>
      <c r="G52" s="42"/>
    </row>
  </sheetData>
  <sheetProtection password="CF2D" sheet="1" objects="1" scenarios="1"/>
  <mergeCells count="9">
    <mergeCell ref="C45:G45"/>
    <mergeCell ref="C41:G41"/>
    <mergeCell ref="C42:G42"/>
    <mergeCell ref="C43:G43"/>
    <mergeCell ref="C44:G44"/>
    <mergeCell ref="C35:G35"/>
    <mergeCell ref="C38:G38"/>
    <mergeCell ref="C39:G39"/>
    <mergeCell ref="C40:G40"/>
  </mergeCells>
  <printOptions horizontalCentered="1"/>
  <pageMargins left="0" right="0" top="0.5" bottom="0" header="0" footer="0"/>
  <pageSetup horizontalDpi="600" verticalDpi="600" orientation="portrait" scale="82" r:id="rId4"/>
  <headerFooter alignWithMargins="0">
    <oddFooter>&amp;CA-3.1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O104"/>
  <sheetViews>
    <sheetView zoomScalePageLayoutView="0" workbookViewId="0" topLeftCell="A1">
      <selection activeCell="C7" sqref="C7"/>
    </sheetView>
  </sheetViews>
  <sheetFormatPr defaultColWidth="7.8515625" defaultRowHeight="12.75"/>
  <cols>
    <col min="1" max="1" width="3.57421875" style="18" customWidth="1"/>
    <col min="2" max="2" width="2.28125" style="18" customWidth="1"/>
    <col min="3" max="8" width="7.8515625" style="18" customWidth="1"/>
    <col min="9" max="9" width="13.140625" style="18" customWidth="1"/>
    <col min="10" max="10" width="3.7109375" style="18" customWidth="1"/>
    <col min="11" max="11" width="13.7109375" style="18" customWidth="1"/>
    <col min="12" max="12" width="2.28125" style="18" customWidth="1"/>
    <col min="13" max="13" width="13.7109375" style="18" customWidth="1"/>
    <col min="14" max="14" width="2.28125" style="18" customWidth="1"/>
    <col min="15" max="15" width="13.7109375" style="18" customWidth="1"/>
    <col min="16" max="16384" width="7.8515625" style="18" customWidth="1"/>
  </cols>
  <sheetData>
    <row r="1" spans="1:15" ht="12.75">
      <c r="A1" s="41">
        <f>+Open!G14</f>
        <v>0</v>
      </c>
      <c r="B1" s="42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2"/>
      <c r="O1" s="42"/>
    </row>
    <row r="2" spans="1:15" ht="12.75">
      <c r="A2" s="41" t="s">
        <v>59</v>
      </c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</row>
    <row r="3" spans="1:15" ht="12.75">
      <c r="A3" s="41"/>
      <c r="B3" s="42"/>
      <c r="C3" s="41"/>
      <c r="D3" s="41"/>
      <c r="E3" s="53" t="s">
        <v>75</v>
      </c>
      <c r="F3" s="41"/>
      <c r="G3" s="41"/>
      <c r="H3" s="42"/>
      <c r="I3" s="41"/>
      <c r="J3" s="41"/>
      <c r="K3" s="208">
        <f>+'A-1'!K5</f>
        <v>2020</v>
      </c>
      <c r="L3" s="41"/>
      <c r="M3" s="42"/>
      <c r="N3" s="42"/>
      <c r="O3" s="42"/>
    </row>
    <row r="4" ht="12.75"/>
    <row r="5" ht="12.75">
      <c r="A5" s="454" t="s">
        <v>386</v>
      </c>
    </row>
    <row r="6" spans="1:15" ht="12.75">
      <c r="A6" s="44" t="s">
        <v>249</v>
      </c>
      <c r="K6" s="45">
        <f>+'A-1'!K5</f>
        <v>2020</v>
      </c>
      <c r="L6" s="62"/>
      <c r="M6" s="45">
        <f>+'A-1'!M5</f>
        <v>2019</v>
      </c>
      <c r="N6" s="45"/>
      <c r="O6" s="45">
        <f>+'A-1'!O5</f>
        <v>2018</v>
      </c>
    </row>
    <row r="7" spans="1:12" ht="15" customHeight="1">
      <c r="A7" s="183"/>
      <c r="B7" s="376" t="s">
        <v>60</v>
      </c>
      <c r="J7" s="47" t="s">
        <v>596</v>
      </c>
      <c r="L7" s="62"/>
    </row>
    <row r="8" spans="1:15" ht="15" customHeight="1">
      <c r="A8" s="184"/>
      <c r="B8" s="47" t="s">
        <v>148</v>
      </c>
      <c r="J8" s="47" t="s">
        <v>596</v>
      </c>
      <c r="K8" s="65"/>
      <c r="L8" s="463"/>
      <c r="M8" s="65"/>
      <c r="N8" s="464"/>
      <c r="O8" s="65"/>
    </row>
    <row r="9" spans="1:15" ht="15" customHeight="1">
      <c r="A9" s="426"/>
      <c r="B9" s="18" t="s">
        <v>61</v>
      </c>
      <c r="J9" s="47" t="s">
        <v>596</v>
      </c>
      <c r="K9" s="171"/>
      <c r="L9" s="63"/>
      <c r="M9" s="171"/>
      <c r="N9" s="48"/>
      <c r="O9" s="171"/>
    </row>
    <row r="10" spans="1:15" ht="15" customHeight="1">
      <c r="A10" s="184"/>
      <c r="C10" s="47" t="s">
        <v>147</v>
      </c>
      <c r="J10" s="47" t="s">
        <v>596</v>
      </c>
      <c r="K10" s="61"/>
      <c r="L10" s="63"/>
      <c r="M10" s="61"/>
      <c r="N10" s="48"/>
      <c r="O10" s="61"/>
    </row>
    <row r="11" spans="1:15" ht="15" customHeight="1">
      <c r="A11" s="184"/>
      <c r="C11" s="47" t="s">
        <v>146</v>
      </c>
      <c r="J11" s="47" t="s">
        <v>596</v>
      </c>
      <c r="K11" s="61"/>
      <c r="L11" s="63"/>
      <c r="M11" s="61"/>
      <c r="N11" s="48"/>
      <c r="O11" s="61"/>
    </row>
    <row r="12" spans="1:15" ht="15" customHeight="1">
      <c r="A12" s="184"/>
      <c r="C12" s="47" t="s">
        <v>391</v>
      </c>
      <c r="J12" s="47" t="s">
        <v>596</v>
      </c>
      <c r="K12" s="61"/>
      <c r="L12" s="63"/>
      <c r="M12" s="61"/>
      <c r="N12" s="48"/>
      <c r="O12" s="61"/>
    </row>
    <row r="13" spans="1:15" ht="15" customHeight="1">
      <c r="A13" s="184"/>
      <c r="C13" s="47" t="s">
        <v>145</v>
      </c>
      <c r="J13" s="47" t="s">
        <v>596</v>
      </c>
      <c r="K13" s="61"/>
      <c r="L13" s="63"/>
      <c r="M13" s="61"/>
      <c r="N13" s="48"/>
      <c r="O13" s="61"/>
    </row>
    <row r="14" spans="1:15" ht="15" customHeight="1">
      <c r="A14" s="184"/>
      <c r="C14" s="47" t="s">
        <v>144</v>
      </c>
      <c r="J14" s="47" t="s">
        <v>596</v>
      </c>
      <c r="K14" s="61"/>
      <c r="L14" s="63"/>
      <c r="M14" s="61"/>
      <c r="N14" s="48"/>
      <c r="O14" s="61"/>
    </row>
    <row r="15" spans="1:15" ht="15" customHeight="1">
      <c r="A15" s="184"/>
      <c r="C15" s="49" t="s">
        <v>447</v>
      </c>
      <c r="J15" s="47" t="s">
        <v>596</v>
      </c>
      <c r="K15" s="61"/>
      <c r="L15" s="63"/>
      <c r="M15" s="61"/>
      <c r="N15" s="48"/>
      <c r="O15" s="61"/>
    </row>
    <row r="16" spans="1:15" ht="15" customHeight="1">
      <c r="A16" s="184"/>
      <c r="C16" s="49" t="s">
        <v>448</v>
      </c>
      <c r="J16" s="47" t="s">
        <v>596</v>
      </c>
      <c r="K16" s="61"/>
      <c r="L16" s="63"/>
      <c r="M16" s="61"/>
      <c r="N16" s="48"/>
      <c r="O16" s="61"/>
    </row>
    <row r="17" spans="1:15" ht="15" customHeight="1">
      <c r="A17" s="184"/>
      <c r="C17" s="47" t="s">
        <v>454</v>
      </c>
      <c r="J17" s="47" t="s">
        <v>596</v>
      </c>
      <c r="K17" s="61"/>
      <c r="L17" s="63"/>
      <c r="M17" s="61"/>
      <c r="N17" s="48"/>
      <c r="O17" s="61"/>
    </row>
    <row r="18" spans="1:15" ht="15" customHeight="1">
      <c r="A18" s="184"/>
      <c r="C18" s="47" t="s">
        <v>143</v>
      </c>
      <c r="J18" s="47" t="s">
        <v>596</v>
      </c>
      <c r="K18" s="61"/>
      <c r="L18" s="63"/>
      <c r="M18" s="61"/>
      <c r="N18" s="48"/>
      <c r="O18" s="61"/>
    </row>
    <row r="19" spans="1:15" ht="15" customHeight="1">
      <c r="A19" s="184"/>
      <c r="C19" s="47" t="s">
        <v>155</v>
      </c>
      <c r="J19" s="47" t="s">
        <v>596</v>
      </c>
      <c r="K19" s="61"/>
      <c r="L19" s="63"/>
      <c r="M19" s="61"/>
      <c r="N19" s="48"/>
      <c r="O19" s="61"/>
    </row>
    <row r="20" spans="1:15" ht="15" customHeight="1">
      <c r="A20" s="184"/>
      <c r="C20" s="47" t="s">
        <v>156</v>
      </c>
      <c r="J20" s="47" t="s">
        <v>596</v>
      </c>
      <c r="K20" s="61"/>
      <c r="L20" s="63"/>
      <c r="M20" s="61"/>
      <c r="N20" s="48"/>
      <c r="O20" s="61"/>
    </row>
    <row r="21" spans="1:15" ht="15" customHeight="1">
      <c r="A21" s="184"/>
      <c r="C21" s="375" t="s">
        <v>90</v>
      </c>
      <c r="D21" s="50"/>
      <c r="E21" s="344"/>
      <c r="F21" s="345"/>
      <c r="G21" s="345"/>
      <c r="H21" s="345"/>
      <c r="I21" s="18" t="s">
        <v>66</v>
      </c>
      <c r="J21" s="47" t="s">
        <v>596</v>
      </c>
      <c r="K21" s="61"/>
      <c r="L21" s="63"/>
      <c r="M21" s="61"/>
      <c r="N21" s="48"/>
      <c r="O21" s="61"/>
    </row>
    <row r="22" spans="1:15" ht="15" customHeight="1">
      <c r="A22" s="184"/>
      <c r="C22" s="344"/>
      <c r="D22" s="345"/>
      <c r="E22" s="346"/>
      <c r="F22" s="346"/>
      <c r="G22" s="346"/>
      <c r="H22" s="346"/>
      <c r="I22" s="18" t="s">
        <v>66</v>
      </c>
      <c r="J22" s="47" t="s">
        <v>596</v>
      </c>
      <c r="K22" s="51"/>
      <c r="L22" s="63"/>
      <c r="M22" s="51"/>
      <c r="N22" s="48"/>
      <c r="O22" s="51"/>
    </row>
    <row r="23" spans="1:15" ht="15" customHeight="1">
      <c r="A23" s="426"/>
      <c r="C23" s="47" t="s">
        <v>62</v>
      </c>
      <c r="J23" s="47" t="s">
        <v>596</v>
      </c>
      <c r="K23" s="52">
        <f>SUM(K8:K22)</f>
        <v>0</v>
      </c>
      <c r="L23" s="63"/>
      <c r="M23" s="52">
        <f>SUM(M8:M22)</f>
        <v>0</v>
      </c>
      <c r="N23" s="48"/>
      <c r="O23" s="52">
        <f>SUM(O8:O22)</f>
        <v>0</v>
      </c>
    </row>
    <row r="24" spans="1:15" ht="15" customHeight="1">
      <c r="A24" s="426"/>
      <c r="J24" s="47" t="s">
        <v>596</v>
      </c>
      <c r="K24" s="48"/>
      <c r="L24" s="63"/>
      <c r="M24" s="48"/>
      <c r="N24" s="48"/>
      <c r="O24" s="48"/>
    </row>
    <row r="25" spans="1:15" ht="15" customHeight="1">
      <c r="A25" s="426"/>
      <c r="B25" s="377" t="s">
        <v>244</v>
      </c>
      <c r="J25" s="47" t="s">
        <v>596</v>
      </c>
      <c r="K25" s="48"/>
      <c r="L25" s="63"/>
      <c r="M25" s="48"/>
      <c r="N25" s="48"/>
      <c r="O25" s="48"/>
    </row>
    <row r="26" spans="1:15" ht="15" customHeight="1">
      <c r="A26" s="184"/>
      <c r="B26" s="47" t="s">
        <v>65</v>
      </c>
      <c r="J26" s="47" t="s">
        <v>596</v>
      </c>
      <c r="K26" s="65"/>
      <c r="L26" s="64"/>
      <c r="M26" s="65"/>
      <c r="N26" s="66"/>
      <c r="O26" s="65"/>
    </row>
    <row r="27" spans="1:15" ht="15" customHeight="1">
      <c r="A27" s="184"/>
      <c r="B27" s="47" t="s">
        <v>64</v>
      </c>
      <c r="J27" s="47" t="s">
        <v>596</v>
      </c>
      <c r="K27" s="61"/>
      <c r="L27" s="63"/>
      <c r="M27" s="61"/>
      <c r="N27" s="48"/>
      <c r="O27" s="61"/>
    </row>
    <row r="28" spans="1:15" ht="15" customHeight="1">
      <c r="A28" s="184"/>
      <c r="B28" s="47" t="s">
        <v>333</v>
      </c>
      <c r="J28" s="47" t="s">
        <v>596</v>
      </c>
      <c r="K28" s="61"/>
      <c r="L28" s="63"/>
      <c r="M28" s="61"/>
      <c r="N28" s="48"/>
      <c r="O28" s="61"/>
    </row>
    <row r="29" spans="1:15" ht="15" customHeight="1">
      <c r="A29" s="184"/>
      <c r="B29" s="47" t="s">
        <v>334</v>
      </c>
      <c r="J29" s="47" t="s">
        <v>596</v>
      </c>
      <c r="K29" s="61"/>
      <c r="L29" s="63"/>
      <c r="M29" s="61"/>
      <c r="N29" s="48"/>
      <c r="O29" s="61"/>
    </row>
    <row r="30" spans="1:15" ht="15" customHeight="1">
      <c r="A30" s="184"/>
      <c r="B30" s="47" t="s">
        <v>63</v>
      </c>
      <c r="J30" s="47" t="s">
        <v>596</v>
      </c>
      <c r="K30" s="61"/>
      <c r="L30" s="63"/>
      <c r="M30" s="61"/>
      <c r="N30" s="48"/>
      <c r="O30" s="61"/>
    </row>
    <row r="31" spans="1:15" ht="15" customHeight="1">
      <c r="A31" s="184"/>
      <c r="B31" s="49" t="s">
        <v>392</v>
      </c>
      <c r="J31" s="47" t="s">
        <v>596</v>
      </c>
      <c r="K31" s="61"/>
      <c r="L31" s="63"/>
      <c r="M31" s="61"/>
      <c r="N31" s="48"/>
      <c r="O31" s="61"/>
    </row>
    <row r="32" spans="1:15" ht="15" customHeight="1">
      <c r="A32" s="184"/>
      <c r="B32" s="47" t="s">
        <v>449</v>
      </c>
      <c r="J32" s="47" t="s">
        <v>596</v>
      </c>
      <c r="K32" s="61"/>
      <c r="L32" s="63"/>
      <c r="M32" s="61"/>
      <c r="N32" s="48"/>
      <c r="O32" s="61"/>
    </row>
    <row r="33" spans="1:15" ht="15" customHeight="1">
      <c r="A33" s="184"/>
      <c r="B33" s="375" t="s">
        <v>90</v>
      </c>
      <c r="C33" s="50"/>
      <c r="D33" s="50"/>
      <c r="E33" s="344"/>
      <c r="F33" s="347"/>
      <c r="G33" s="347"/>
      <c r="H33" s="347"/>
      <c r="I33" s="18" t="s">
        <v>66</v>
      </c>
      <c r="J33" s="47" t="s">
        <v>596</v>
      </c>
      <c r="K33" s="61"/>
      <c r="L33" s="63"/>
      <c r="M33" s="61"/>
      <c r="N33" s="48"/>
      <c r="O33" s="61"/>
    </row>
    <row r="34" spans="1:15" ht="15" customHeight="1">
      <c r="A34" s="184"/>
      <c r="C34" s="344"/>
      <c r="D34" s="345"/>
      <c r="E34" s="346"/>
      <c r="F34" s="346"/>
      <c r="G34" s="346"/>
      <c r="H34" s="346"/>
      <c r="I34" s="18" t="s">
        <v>66</v>
      </c>
      <c r="J34" s="47" t="s">
        <v>596</v>
      </c>
      <c r="K34" s="51"/>
      <c r="L34" s="63"/>
      <c r="M34" s="51"/>
      <c r="N34" s="48"/>
      <c r="O34" s="51"/>
    </row>
    <row r="35" spans="1:15" ht="15" customHeight="1">
      <c r="A35" s="426"/>
      <c r="C35" s="18" t="s">
        <v>67</v>
      </c>
      <c r="J35" s="47" t="s">
        <v>596</v>
      </c>
      <c r="K35" s="55">
        <f>SUM(K26:K34)</f>
        <v>0</v>
      </c>
      <c r="L35" s="63"/>
      <c r="M35" s="55">
        <f>SUM(M26:M34)</f>
        <v>0</v>
      </c>
      <c r="N35" s="48"/>
      <c r="O35" s="55">
        <f>SUM(O26:O34)</f>
        <v>0</v>
      </c>
    </row>
    <row r="36" spans="1:15" ht="15" customHeight="1">
      <c r="A36" s="426"/>
      <c r="J36" s="47" t="s">
        <v>596</v>
      </c>
      <c r="K36" s="48"/>
      <c r="L36" s="63"/>
      <c r="M36" s="48"/>
      <c r="N36" s="48"/>
      <c r="O36" s="48"/>
    </row>
    <row r="37" spans="1:15" ht="15" customHeight="1">
      <c r="A37" s="426"/>
      <c r="B37" s="377" t="s">
        <v>245</v>
      </c>
      <c r="J37" s="47" t="s">
        <v>596</v>
      </c>
      <c r="K37" s="48"/>
      <c r="L37" s="63"/>
      <c r="M37" s="48"/>
      <c r="N37" s="48"/>
      <c r="O37" s="48"/>
    </row>
    <row r="38" spans="1:15" ht="15" customHeight="1">
      <c r="A38" s="184"/>
      <c r="B38" s="18" t="s">
        <v>149</v>
      </c>
      <c r="J38" s="47" t="s">
        <v>596</v>
      </c>
      <c r="K38" s="65"/>
      <c r="L38" s="64"/>
      <c r="M38" s="65"/>
      <c r="N38" s="66"/>
      <c r="O38" s="65"/>
    </row>
    <row r="39" spans="1:15" ht="15" customHeight="1">
      <c r="A39" s="184"/>
      <c r="B39" s="47" t="s">
        <v>335</v>
      </c>
      <c r="J39" s="47" t="s">
        <v>596</v>
      </c>
      <c r="K39" s="61"/>
      <c r="L39" s="63"/>
      <c r="M39" s="61"/>
      <c r="N39" s="48"/>
      <c r="O39" s="61"/>
    </row>
    <row r="40" spans="1:15" ht="15" customHeight="1">
      <c r="A40" s="184"/>
      <c r="B40" s="47" t="s">
        <v>152</v>
      </c>
      <c r="J40" s="47" t="s">
        <v>596</v>
      </c>
      <c r="K40" s="61"/>
      <c r="L40" s="63"/>
      <c r="M40" s="61"/>
      <c r="N40" s="48"/>
      <c r="O40" s="61"/>
    </row>
    <row r="41" spans="1:15" ht="15" customHeight="1">
      <c r="A41" s="184"/>
      <c r="B41" s="47" t="s">
        <v>336</v>
      </c>
      <c r="J41" s="47" t="s">
        <v>596</v>
      </c>
      <c r="K41" s="61"/>
      <c r="L41" s="63"/>
      <c r="M41" s="61"/>
      <c r="N41" s="48"/>
      <c r="O41" s="61"/>
    </row>
    <row r="42" spans="1:15" ht="15" customHeight="1">
      <c r="A42" s="184"/>
      <c r="B42" s="49" t="s">
        <v>450</v>
      </c>
      <c r="J42" s="47" t="s">
        <v>596</v>
      </c>
      <c r="K42" s="61"/>
      <c r="L42" s="63"/>
      <c r="M42" s="61"/>
      <c r="N42" s="48"/>
      <c r="O42" s="61"/>
    </row>
    <row r="43" spans="1:15" ht="15" customHeight="1">
      <c r="A43" s="184"/>
      <c r="B43" s="47" t="s">
        <v>455</v>
      </c>
      <c r="J43" s="47" t="s">
        <v>596</v>
      </c>
      <c r="K43" s="61"/>
      <c r="L43" s="63"/>
      <c r="M43" s="61"/>
      <c r="N43" s="48"/>
      <c r="O43" s="61"/>
    </row>
    <row r="44" spans="1:15" ht="15" customHeight="1">
      <c r="A44" s="184"/>
      <c r="B44" s="18" t="s">
        <v>393</v>
      </c>
      <c r="J44" s="47" t="s">
        <v>596</v>
      </c>
      <c r="K44" s="61"/>
      <c r="L44" s="63"/>
      <c r="M44" s="61"/>
      <c r="N44" s="48"/>
      <c r="O44" s="61"/>
    </row>
    <row r="45" spans="1:15" ht="15" customHeight="1">
      <c r="A45" s="184"/>
      <c r="B45" s="47" t="s">
        <v>153</v>
      </c>
      <c r="J45" s="47" t="s">
        <v>596</v>
      </c>
      <c r="K45" s="61"/>
      <c r="L45" s="63"/>
      <c r="M45" s="61"/>
      <c r="N45" s="48"/>
      <c r="O45" s="61"/>
    </row>
    <row r="46" spans="1:15" ht="15" customHeight="1">
      <c r="A46" s="184"/>
      <c r="B46" s="375" t="s">
        <v>90</v>
      </c>
      <c r="C46" s="50"/>
      <c r="D46" s="50"/>
      <c r="E46" s="344" t="s">
        <v>653</v>
      </c>
      <c r="F46" s="347"/>
      <c r="G46" s="347"/>
      <c r="H46" s="347"/>
      <c r="I46" s="18" t="s">
        <v>66</v>
      </c>
      <c r="J46" s="47" t="s">
        <v>596</v>
      </c>
      <c r="K46" s="61"/>
      <c r="L46" s="63"/>
      <c r="M46" s="61"/>
      <c r="N46" s="48"/>
      <c r="O46" s="61"/>
    </row>
    <row r="47" spans="1:15" ht="15" customHeight="1">
      <c r="A47" s="184"/>
      <c r="C47" s="344"/>
      <c r="D47" s="345"/>
      <c r="E47" s="346"/>
      <c r="F47" s="346"/>
      <c r="G47" s="346"/>
      <c r="H47" s="346"/>
      <c r="I47" s="18" t="s">
        <v>66</v>
      </c>
      <c r="J47" s="47" t="s">
        <v>596</v>
      </c>
      <c r="K47" s="51"/>
      <c r="L47" s="63"/>
      <c r="M47" s="51"/>
      <c r="N47" s="48"/>
      <c r="O47" s="51"/>
    </row>
    <row r="48" spans="1:15" ht="15" customHeight="1">
      <c r="A48" s="186"/>
      <c r="C48" s="47" t="s">
        <v>154</v>
      </c>
      <c r="J48" s="47" t="s">
        <v>596</v>
      </c>
      <c r="K48" s="55">
        <f>SUM(K38:K47)</f>
        <v>0</v>
      </c>
      <c r="L48" s="63"/>
      <c r="M48" s="55">
        <f>SUM(M38:M47)</f>
        <v>0</v>
      </c>
      <c r="N48" s="48"/>
      <c r="O48" s="55">
        <f>SUM(O38:O47)</f>
        <v>0</v>
      </c>
    </row>
    <row r="49" spans="1:15" ht="15" customHeight="1">
      <c r="A49" s="56"/>
      <c r="J49" s="47" t="s">
        <v>596</v>
      </c>
      <c r="K49" s="48"/>
      <c r="L49" s="63"/>
      <c r="M49" s="48"/>
      <c r="N49" s="48"/>
      <c r="O49" s="48"/>
    </row>
    <row r="50" spans="1:15" ht="15" customHeight="1">
      <c r="A50" s="56"/>
      <c r="B50" s="46" t="s">
        <v>157</v>
      </c>
      <c r="J50" s="47" t="s">
        <v>596</v>
      </c>
      <c r="K50" s="57">
        <f>+K23+K35+K48</f>
        <v>0</v>
      </c>
      <c r="L50" s="64"/>
      <c r="M50" s="57">
        <f>+M23+M35+M48</f>
        <v>0</v>
      </c>
      <c r="N50" s="55"/>
      <c r="O50" s="57">
        <f>+O23+O35+O48</f>
        <v>0</v>
      </c>
    </row>
    <row r="51" spans="1:15" ht="15" customHeight="1">
      <c r="A51" s="56"/>
      <c r="B51" s="46" t="s">
        <v>158</v>
      </c>
      <c r="J51" s="47" t="s">
        <v>596</v>
      </c>
      <c r="K51" s="68">
        <f>+M52</f>
        <v>0</v>
      </c>
      <c r="L51" s="64"/>
      <c r="M51" s="68">
        <f>+O52</f>
        <v>0</v>
      </c>
      <c r="N51" s="55"/>
      <c r="O51" s="506"/>
    </row>
    <row r="52" spans="1:15" ht="15" customHeight="1" thickBot="1">
      <c r="A52" s="56"/>
      <c r="B52" s="53" t="s">
        <v>159</v>
      </c>
      <c r="J52" s="47" t="s">
        <v>596</v>
      </c>
      <c r="K52" s="58">
        <f>+K50+K51</f>
        <v>0</v>
      </c>
      <c r="L52" s="64"/>
      <c r="M52" s="58">
        <f>+M50+M51</f>
        <v>0</v>
      </c>
      <c r="N52" s="55"/>
      <c r="O52" s="67">
        <f>+O50+O51</f>
        <v>0</v>
      </c>
    </row>
    <row r="53" spans="1:15" ht="13.5" thickTop="1">
      <c r="A53" s="10"/>
      <c r="J53" s="47" t="s">
        <v>596</v>
      </c>
      <c r="K53" s="48"/>
      <c r="L53" s="48"/>
      <c r="M53" s="48"/>
      <c r="N53" s="48"/>
      <c r="O53" s="48"/>
    </row>
    <row r="54" spans="1:15" ht="5.25" customHeight="1" thickBot="1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</row>
    <row r="55" spans="1:15" ht="13.5" thickTop="1">
      <c r="A55" s="10"/>
      <c r="C55" s="42"/>
      <c r="D55" s="42"/>
      <c r="E55" s="42"/>
      <c r="F55" s="42"/>
      <c r="G55" s="42"/>
      <c r="H55" s="42"/>
      <c r="I55" s="42"/>
      <c r="J55" s="59"/>
      <c r="K55" s="60"/>
      <c r="L55" s="42"/>
      <c r="M55" s="42"/>
      <c r="N55" s="42"/>
      <c r="O55" s="42"/>
    </row>
    <row r="56" spans="1:15" ht="12.75">
      <c r="A56" s="400" t="s">
        <v>246</v>
      </c>
      <c r="N56" s="42"/>
      <c r="O56" s="42"/>
    </row>
    <row r="57" ht="7.5" customHeight="1"/>
    <row r="58" ht="12.75">
      <c r="A58" s="230" t="s">
        <v>116</v>
      </c>
    </row>
    <row r="59" ht="12.75">
      <c r="B59" s="255"/>
    </row>
    <row r="60" spans="1:15" ht="12.75" customHeight="1">
      <c r="A60" s="192"/>
      <c r="B60" s="4"/>
      <c r="C60" s="522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</row>
    <row r="61" spans="1:15" ht="12.75">
      <c r="A61" s="192"/>
      <c r="B61" s="4"/>
      <c r="C61" s="522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</row>
    <row r="62" spans="1:15" ht="12.75">
      <c r="A62" s="192"/>
      <c r="B62" s="4"/>
      <c r="C62" s="522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</row>
    <row r="63" spans="1:10" ht="12.75">
      <c r="A63" s="10"/>
      <c r="J63" s="47"/>
    </row>
    <row r="64" spans="1:10" ht="12.75">
      <c r="A64" s="10"/>
      <c r="J64" s="47"/>
    </row>
    <row r="65" spans="1:10" ht="12.75">
      <c r="A65" s="10"/>
      <c r="J65" s="47"/>
    </row>
    <row r="66" spans="1:10" ht="12.75">
      <c r="A66" s="10"/>
      <c r="J66" s="47"/>
    </row>
    <row r="67" spans="1:10" ht="12.75">
      <c r="A67" s="10"/>
      <c r="J67" s="47"/>
    </row>
    <row r="68" spans="1:10" ht="12.75">
      <c r="A68" s="10"/>
      <c r="J68" s="47"/>
    </row>
    <row r="69" spans="1:10" ht="12.75">
      <c r="A69" s="10"/>
      <c r="J69" s="47"/>
    </row>
    <row r="70" spans="1:10" ht="12.75">
      <c r="A70" s="10"/>
      <c r="J70" s="47"/>
    </row>
    <row r="71" spans="1:10" ht="12.75">
      <c r="A71" s="10"/>
      <c r="J71" s="47"/>
    </row>
    <row r="72" spans="1:10" ht="12.75">
      <c r="A72" s="10"/>
      <c r="J72" s="47"/>
    </row>
    <row r="73" spans="1:10" ht="12.75">
      <c r="A73" s="10"/>
      <c r="J73" s="47"/>
    </row>
    <row r="74" spans="1:10" ht="12.75">
      <c r="A74" s="10"/>
      <c r="J74" s="47"/>
    </row>
    <row r="75" spans="1:10" ht="12.75">
      <c r="A75" s="10"/>
      <c r="J75" s="47"/>
    </row>
    <row r="76" spans="1:10" ht="12.75">
      <c r="A76" s="10"/>
      <c r="J76" s="47"/>
    </row>
    <row r="77" spans="1:10" ht="12.75">
      <c r="A77" s="10"/>
      <c r="J77" s="47"/>
    </row>
    <row r="78" spans="1:10" ht="12.75">
      <c r="A78" s="10"/>
      <c r="J78" s="47"/>
    </row>
    <row r="79" spans="1:10" ht="12.75">
      <c r="A79" s="10"/>
      <c r="J79" s="47"/>
    </row>
    <row r="80" spans="1:10" ht="12.75">
      <c r="A80" s="10"/>
      <c r="J80" s="47"/>
    </row>
    <row r="81" spans="1:10" ht="12.75">
      <c r="A81" s="10"/>
      <c r="J81" s="47"/>
    </row>
    <row r="82" spans="1:10" ht="12.75">
      <c r="A82" s="10"/>
      <c r="J82" s="47"/>
    </row>
    <row r="83" spans="1:10" ht="12.75">
      <c r="A83" s="10"/>
      <c r="J83" s="47"/>
    </row>
    <row r="84" spans="1:10" ht="12.75">
      <c r="A84" s="10"/>
      <c r="J84" s="47"/>
    </row>
    <row r="85" spans="1:10" ht="12.75">
      <c r="A85" s="10"/>
      <c r="J85" s="47"/>
    </row>
    <row r="86" spans="1:10" ht="12.75">
      <c r="A86" s="10"/>
      <c r="J86" s="47"/>
    </row>
    <row r="87" spans="1:10" ht="12.75">
      <c r="A87" s="10"/>
      <c r="J87" s="47"/>
    </row>
    <row r="88" spans="1:10" ht="12.75">
      <c r="A88" s="10"/>
      <c r="J88" s="47"/>
    </row>
    <row r="89" spans="1:10" ht="12.75">
      <c r="A89" s="10"/>
      <c r="J89" s="47"/>
    </row>
    <row r="90" spans="1:10" ht="12.75">
      <c r="A90" s="10"/>
      <c r="J90" s="47"/>
    </row>
    <row r="91" spans="1:10" ht="12.75">
      <c r="A91" s="10"/>
      <c r="J91" s="47"/>
    </row>
    <row r="92" spans="1:10" ht="12.75">
      <c r="A92" s="10"/>
      <c r="J92" s="47"/>
    </row>
    <row r="93" spans="1:10" ht="12.75">
      <c r="A93" s="10"/>
      <c r="J93" s="47"/>
    </row>
    <row r="94" spans="1:10" ht="12.75">
      <c r="A94" s="10"/>
      <c r="J94" s="47"/>
    </row>
    <row r="95" spans="1:10" ht="12.75">
      <c r="A95" s="10"/>
      <c r="J95" s="47"/>
    </row>
    <row r="96" spans="1:10" ht="12.75">
      <c r="A96" s="10"/>
      <c r="J96" s="47"/>
    </row>
    <row r="97" spans="1:10" ht="12.75">
      <c r="A97" s="10"/>
      <c r="J97" s="47"/>
    </row>
    <row r="98" ht="12.75">
      <c r="J98" s="47"/>
    </row>
    <row r="99" ht="12.75">
      <c r="J99" s="47"/>
    </row>
    <row r="100" ht="12.75">
      <c r="J100" s="47"/>
    </row>
    <row r="101" ht="12.75">
      <c r="J101" s="47"/>
    </row>
    <row r="102" ht="12.75">
      <c r="J102" s="47"/>
    </row>
    <row r="103" ht="12.75">
      <c r="J103" s="47"/>
    </row>
    <row r="104" ht="12.75">
      <c r="J104" s="47"/>
    </row>
  </sheetData>
  <sheetProtection password="CF2D" sheet="1" objects="1" scenarios="1"/>
  <mergeCells count="3">
    <mergeCell ref="C60:O60"/>
    <mergeCell ref="C61:O61"/>
    <mergeCell ref="C62:O62"/>
  </mergeCells>
  <dataValidations count="1">
    <dataValidation type="whole" allowBlank="1" showInputMessage="1" showErrorMessage="1" errorTitle="Whole Numbers Only" sqref="K8:O22 K26:O34 K38:O47">
      <formula1>-9999999999</formula1>
      <formula2>9999999999</formula2>
    </dataValidation>
  </dataValidations>
  <printOptions horizontalCentered="1"/>
  <pageMargins left="0" right="0" top="0.5" bottom="0" header="0" footer="0"/>
  <pageSetup horizontalDpi="600" verticalDpi="600" orientation="portrait" scale="79" r:id="rId4"/>
  <headerFooter alignWithMargins="0">
    <oddFooter>&amp;CA-4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L101"/>
  <sheetViews>
    <sheetView zoomScaleSheetLayoutView="100" zoomScalePageLayoutView="0" workbookViewId="0" topLeftCell="A1">
      <selection activeCell="C7" sqref="C7"/>
    </sheetView>
  </sheetViews>
  <sheetFormatPr defaultColWidth="7.8515625" defaultRowHeight="12.75"/>
  <cols>
    <col min="1" max="1" width="3.57421875" style="18" customWidth="1"/>
    <col min="2" max="2" width="3.140625" style="18" customWidth="1"/>
    <col min="3" max="3" width="10.7109375" style="18" customWidth="1"/>
    <col min="4" max="4" width="7.8515625" style="18" customWidth="1"/>
    <col min="5" max="5" width="12.7109375" style="18" customWidth="1"/>
    <col min="6" max="6" width="7.8515625" style="18" customWidth="1"/>
    <col min="7" max="7" width="1.7109375" style="18" customWidth="1"/>
    <col min="8" max="8" width="15.7109375" style="18" customWidth="1"/>
    <col min="9" max="9" width="1.7109375" style="18" customWidth="1"/>
    <col min="10" max="10" width="15.7109375" style="18" customWidth="1"/>
    <col min="11" max="11" width="1.7109375" style="18" customWidth="1"/>
    <col min="12" max="12" width="15.7109375" style="18" customWidth="1"/>
    <col min="13" max="16384" width="7.8515625" style="18" customWidth="1"/>
  </cols>
  <sheetData>
    <row r="1" spans="1:12" ht="12.75">
      <c r="A1" s="229">
        <f>+Open!G14</f>
        <v>0</v>
      </c>
      <c r="B1" s="42"/>
      <c r="C1" s="41"/>
      <c r="D1" s="41"/>
      <c r="E1" s="41"/>
      <c r="F1" s="41"/>
      <c r="G1" s="41"/>
      <c r="H1" s="41"/>
      <c r="I1" s="41"/>
      <c r="J1" s="42"/>
      <c r="K1" s="42"/>
      <c r="L1" s="42"/>
    </row>
    <row r="2" spans="1:12" ht="12.75">
      <c r="A2" s="41" t="s">
        <v>355</v>
      </c>
      <c r="B2" s="42"/>
      <c r="C2" s="41"/>
      <c r="D2" s="41"/>
      <c r="E2" s="41"/>
      <c r="F2" s="41"/>
      <c r="G2" s="41"/>
      <c r="H2" s="41"/>
      <c r="I2" s="41"/>
      <c r="J2" s="42"/>
      <c r="K2" s="42"/>
      <c r="L2" s="42"/>
    </row>
    <row r="3" spans="1:12" ht="12.75">
      <c r="A3" s="41"/>
      <c r="B3" s="42"/>
      <c r="C3" s="41"/>
      <c r="D3" s="41" t="s">
        <v>74</v>
      </c>
      <c r="E3" s="41"/>
      <c r="F3" s="41"/>
      <c r="G3" s="42"/>
      <c r="H3" s="42"/>
      <c r="I3" s="42"/>
      <c r="J3" s="208">
        <f>+'A-1'!K5</f>
        <v>2020</v>
      </c>
      <c r="K3" s="42"/>
      <c r="L3" s="42"/>
    </row>
    <row r="4" ht="12.75">
      <c r="A4" s="454" t="s">
        <v>386</v>
      </c>
    </row>
    <row r="5" spans="1:12" ht="12.75">
      <c r="A5" s="44" t="s">
        <v>249</v>
      </c>
      <c r="H5" s="191">
        <f>+'A-1'!K5</f>
        <v>2020</v>
      </c>
      <c r="I5" s="4"/>
      <c r="J5" s="191">
        <f>+'A-1'!M5</f>
        <v>2019</v>
      </c>
      <c r="L5" s="191">
        <f>+'A-1'!O5</f>
        <v>2018</v>
      </c>
    </row>
    <row r="6" spans="1:9" ht="12.75">
      <c r="A6" s="183"/>
      <c r="B6" s="46" t="s">
        <v>161</v>
      </c>
      <c r="I6" s="4"/>
    </row>
    <row r="7" spans="1:12" ht="12.75">
      <c r="A7" s="452"/>
      <c r="C7" s="47" t="s">
        <v>166</v>
      </c>
      <c r="G7" s="47" t="s">
        <v>596</v>
      </c>
      <c r="H7" s="340">
        <f>+J10</f>
        <v>0</v>
      </c>
      <c r="I7" s="445"/>
      <c r="J7" s="340">
        <f>+L10</f>
        <v>0</v>
      </c>
      <c r="K7" s="48"/>
      <c r="L7" s="61"/>
    </row>
    <row r="8" spans="1:12" ht="12.75">
      <c r="A8" s="452"/>
      <c r="C8" s="47" t="s">
        <v>167</v>
      </c>
      <c r="G8" s="47" t="s">
        <v>596</v>
      </c>
      <c r="H8" s="61"/>
      <c r="I8" s="233"/>
      <c r="J8" s="61"/>
      <c r="K8" s="48"/>
      <c r="L8" s="61"/>
    </row>
    <row r="9" spans="1:12" ht="12.75">
      <c r="A9" s="452"/>
      <c r="C9" s="230" t="s">
        <v>91</v>
      </c>
      <c r="D9" s="198"/>
      <c r="E9" s="198"/>
      <c r="G9" s="47" t="s">
        <v>596</v>
      </c>
      <c r="H9" s="51"/>
      <c r="I9" s="233"/>
      <c r="J9" s="51"/>
      <c r="K9" s="48"/>
      <c r="L9" s="51"/>
    </row>
    <row r="10" spans="1:12" ht="12.75">
      <c r="A10" s="453"/>
      <c r="C10" s="47" t="s">
        <v>168</v>
      </c>
      <c r="G10" s="47" t="s">
        <v>596</v>
      </c>
      <c r="H10" s="231">
        <f>SUM(H7:H9)</f>
        <v>0</v>
      </c>
      <c r="I10" s="234"/>
      <c r="J10" s="231">
        <f>SUM(J7:J9)</f>
        <v>0</v>
      </c>
      <c r="K10" s="231"/>
      <c r="L10" s="231">
        <f>SUM(L7:L9)</f>
        <v>0</v>
      </c>
    </row>
    <row r="11" spans="1:12" ht="12.75">
      <c r="A11" s="453"/>
      <c r="C11" s="47"/>
      <c r="G11" s="47"/>
      <c r="H11" s="231"/>
      <c r="I11" s="233"/>
      <c r="J11" s="231"/>
      <c r="K11" s="48"/>
      <c r="L11" s="231"/>
    </row>
    <row r="12" spans="1:12" ht="12.75">
      <c r="A12" s="453"/>
      <c r="B12" s="46" t="s">
        <v>162</v>
      </c>
      <c r="G12" s="47" t="s">
        <v>596</v>
      </c>
      <c r="H12" s="48"/>
      <c r="I12" s="233"/>
      <c r="J12" s="48"/>
      <c r="K12" s="48"/>
      <c r="L12" s="48"/>
    </row>
    <row r="13" spans="1:12" ht="12.75">
      <c r="A13" s="452"/>
      <c r="C13" s="47" t="s">
        <v>166</v>
      </c>
      <c r="G13" s="47" t="s">
        <v>596</v>
      </c>
      <c r="H13" s="340">
        <f>+J16</f>
        <v>0</v>
      </c>
      <c r="I13" s="445"/>
      <c r="J13" s="340">
        <f>+L16</f>
        <v>0</v>
      </c>
      <c r="K13" s="48"/>
      <c r="L13" s="61"/>
    </row>
    <row r="14" spans="1:12" ht="12.75">
      <c r="A14" s="452"/>
      <c r="C14" s="47" t="s">
        <v>167</v>
      </c>
      <c r="G14" s="47" t="s">
        <v>596</v>
      </c>
      <c r="H14" s="61"/>
      <c r="I14" s="233"/>
      <c r="J14" s="61"/>
      <c r="K14" s="48"/>
      <c r="L14" s="61"/>
    </row>
    <row r="15" spans="1:12" ht="12.75">
      <c r="A15" s="452"/>
      <c r="C15" s="230" t="s">
        <v>91</v>
      </c>
      <c r="D15" s="50"/>
      <c r="E15" s="50"/>
      <c r="G15" s="47" t="s">
        <v>596</v>
      </c>
      <c r="H15" s="51"/>
      <c r="I15" s="233"/>
      <c r="J15" s="51"/>
      <c r="K15" s="48"/>
      <c r="L15" s="51"/>
    </row>
    <row r="16" spans="1:12" ht="12.75">
      <c r="A16" s="453"/>
      <c r="C16" s="47" t="s">
        <v>168</v>
      </c>
      <c r="G16" s="47" t="s">
        <v>596</v>
      </c>
      <c r="H16" s="231">
        <f>SUM(H13:H15)</f>
        <v>0</v>
      </c>
      <c r="I16" s="234"/>
      <c r="J16" s="231">
        <f>SUM(J13:J15)</f>
        <v>0</v>
      </c>
      <c r="K16" s="231"/>
      <c r="L16" s="231">
        <f>SUM(L13:L15)</f>
        <v>0</v>
      </c>
    </row>
    <row r="17" spans="1:12" ht="12.75">
      <c r="A17" s="453"/>
      <c r="C17" s="47"/>
      <c r="G17" s="47"/>
      <c r="H17" s="231"/>
      <c r="I17" s="233"/>
      <c r="J17" s="231"/>
      <c r="K17" s="48"/>
      <c r="L17" s="231"/>
    </row>
    <row r="18" spans="1:12" ht="12.75">
      <c r="A18" s="453"/>
      <c r="B18" s="46" t="s">
        <v>163</v>
      </c>
      <c r="G18" s="47" t="s">
        <v>596</v>
      </c>
      <c r="H18" s="48"/>
      <c r="I18" s="233"/>
      <c r="J18" s="48"/>
      <c r="K18" s="48"/>
      <c r="L18" s="48"/>
    </row>
    <row r="19" spans="1:12" ht="12.75">
      <c r="A19" s="452"/>
      <c r="C19" s="47" t="s">
        <v>166</v>
      </c>
      <c r="G19" s="47" t="s">
        <v>596</v>
      </c>
      <c r="H19" s="340">
        <f>+J22</f>
        <v>0</v>
      </c>
      <c r="I19" s="445"/>
      <c r="J19" s="340">
        <f>+L22</f>
        <v>0</v>
      </c>
      <c r="K19" s="48"/>
      <c r="L19" s="61"/>
    </row>
    <row r="20" spans="1:12" ht="12.75">
      <c r="A20" s="452"/>
      <c r="C20" s="232" t="s">
        <v>337</v>
      </c>
      <c r="D20" s="50"/>
      <c r="E20" s="50"/>
      <c r="G20" s="47" t="s">
        <v>596</v>
      </c>
      <c r="H20" s="61"/>
      <c r="I20" s="233"/>
      <c r="J20" s="61"/>
      <c r="K20" s="48"/>
      <c r="L20" s="61"/>
    </row>
    <row r="21" spans="1:12" ht="12.75">
      <c r="A21" s="452"/>
      <c r="C21" s="230" t="s">
        <v>91</v>
      </c>
      <c r="D21" s="50"/>
      <c r="E21" s="50"/>
      <c r="G21" s="47" t="s">
        <v>596</v>
      </c>
      <c r="H21" s="51"/>
      <c r="I21" s="233"/>
      <c r="J21" s="51"/>
      <c r="K21" s="48"/>
      <c r="L21" s="51"/>
    </row>
    <row r="22" spans="1:12" ht="12.75">
      <c r="A22" s="453"/>
      <c r="C22" s="47" t="s">
        <v>168</v>
      </c>
      <c r="G22" s="47" t="s">
        <v>596</v>
      </c>
      <c r="H22" s="231">
        <f>SUM(H19:H21)</f>
        <v>0</v>
      </c>
      <c r="I22" s="234"/>
      <c r="J22" s="231">
        <f>SUM(J19:J21)</f>
        <v>0</v>
      </c>
      <c r="K22" s="231"/>
      <c r="L22" s="231">
        <f>SUM(L19:L21)</f>
        <v>0</v>
      </c>
    </row>
    <row r="23" spans="1:12" ht="12.75">
      <c r="A23" s="453"/>
      <c r="C23" s="47"/>
      <c r="G23" s="47"/>
      <c r="H23" s="231"/>
      <c r="I23" s="233"/>
      <c r="J23" s="231"/>
      <c r="K23" s="48"/>
      <c r="L23" s="231"/>
    </row>
    <row r="24" spans="1:12" ht="12.75">
      <c r="A24" s="453"/>
      <c r="B24" s="46" t="s">
        <v>164</v>
      </c>
      <c r="G24" s="47" t="s">
        <v>596</v>
      </c>
      <c r="H24" s="48"/>
      <c r="I24" s="233"/>
      <c r="J24" s="48"/>
      <c r="K24" s="48"/>
      <c r="L24" s="48"/>
    </row>
    <row r="25" spans="1:12" ht="12.75">
      <c r="A25" s="452"/>
      <c r="C25" s="47" t="s">
        <v>166</v>
      </c>
      <c r="G25" s="47" t="s">
        <v>596</v>
      </c>
      <c r="H25" s="340">
        <f>+J28</f>
        <v>0</v>
      </c>
      <c r="I25" s="445"/>
      <c r="J25" s="340">
        <f>+L28</f>
        <v>0</v>
      </c>
      <c r="K25" s="48"/>
      <c r="L25" s="61"/>
    </row>
    <row r="26" spans="1:12" ht="12.75">
      <c r="A26" s="452"/>
      <c r="C26" s="47" t="s">
        <v>338</v>
      </c>
      <c r="G26" s="47" t="s">
        <v>596</v>
      </c>
      <c r="H26" s="61"/>
      <c r="I26" s="233"/>
      <c r="J26" s="61"/>
      <c r="K26" s="48"/>
      <c r="L26" s="61"/>
    </row>
    <row r="27" spans="1:12" ht="12.75">
      <c r="A27" s="452"/>
      <c r="C27" s="47" t="s">
        <v>169</v>
      </c>
      <c r="G27" s="47" t="s">
        <v>596</v>
      </c>
      <c r="H27" s="51"/>
      <c r="I27" s="233"/>
      <c r="J27" s="51"/>
      <c r="K27" s="48"/>
      <c r="L27" s="51"/>
    </row>
    <row r="28" spans="1:12" ht="12.75">
      <c r="A28" s="453"/>
      <c r="C28" s="47" t="s">
        <v>168</v>
      </c>
      <c r="G28" s="47" t="s">
        <v>596</v>
      </c>
      <c r="H28" s="231">
        <f>SUM(H25:H27)</f>
        <v>0</v>
      </c>
      <c r="I28" s="234"/>
      <c r="J28" s="231">
        <f>SUM(J25:J27)</f>
        <v>0</v>
      </c>
      <c r="K28" s="231"/>
      <c r="L28" s="231">
        <f>SUM(L25:L27)</f>
        <v>0</v>
      </c>
    </row>
    <row r="29" spans="1:12" ht="12.75">
      <c r="A29" s="453"/>
      <c r="C29" s="47"/>
      <c r="G29" s="47"/>
      <c r="H29" s="231"/>
      <c r="I29" s="233"/>
      <c r="J29" s="231"/>
      <c r="K29" s="48"/>
      <c r="L29" s="231"/>
    </row>
    <row r="30" spans="1:12" ht="12.75">
      <c r="A30" s="453"/>
      <c r="B30" s="46" t="s">
        <v>165</v>
      </c>
      <c r="G30" s="47" t="s">
        <v>596</v>
      </c>
      <c r="H30" s="48"/>
      <c r="I30" s="233"/>
      <c r="J30" s="48"/>
      <c r="K30" s="48"/>
      <c r="L30" s="48"/>
    </row>
    <row r="31" spans="1:12" ht="12.75">
      <c r="A31" s="452"/>
      <c r="C31" s="47" t="s">
        <v>170</v>
      </c>
      <c r="G31" s="47" t="s">
        <v>596</v>
      </c>
      <c r="H31" s="340">
        <f>+J36</f>
        <v>0</v>
      </c>
      <c r="I31" s="233"/>
      <c r="J31" s="340">
        <f>+L36</f>
        <v>0</v>
      </c>
      <c r="K31" s="48"/>
      <c r="L31" s="61"/>
    </row>
    <row r="32" spans="1:12" ht="12.75">
      <c r="A32" s="452"/>
      <c r="C32" s="47" t="s">
        <v>339</v>
      </c>
      <c r="G32" s="47" t="s">
        <v>596</v>
      </c>
      <c r="H32" s="61"/>
      <c r="I32" s="233"/>
      <c r="J32" s="61"/>
      <c r="K32" s="48"/>
      <c r="L32" s="61"/>
    </row>
    <row r="33" spans="1:12" ht="12.75">
      <c r="A33" s="452"/>
      <c r="C33" s="47" t="s">
        <v>171</v>
      </c>
      <c r="G33" s="47" t="s">
        <v>596</v>
      </c>
      <c r="H33" s="61"/>
      <c r="I33" s="445"/>
      <c r="J33" s="61"/>
      <c r="K33" s="171"/>
      <c r="L33" s="61"/>
    </row>
    <row r="34" spans="1:12" ht="12.75">
      <c r="A34" s="452"/>
      <c r="C34" s="47" t="s">
        <v>178</v>
      </c>
      <c r="G34" s="47" t="s">
        <v>596</v>
      </c>
      <c r="H34" s="61"/>
      <c r="I34" s="233"/>
      <c r="J34" s="61"/>
      <c r="K34" s="48"/>
      <c r="L34" s="61"/>
    </row>
    <row r="35" spans="1:12" ht="12.75">
      <c r="A35" s="452"/>
      <c r="C35" s="230" t="s">
        <v>91</v>
      </c>
      <c r="D35" s="50"/>
      <c r="E35" s="50"/>
      <c r="G35" s="47" t="s">
        <v>596</v>
      </c>
      <c r="H35" s="51"/>
      <c r="I35" s="233"/>
      <c r="J35" s="51"/>
      <c r="K35" s="48"/>
      <c r="L35" s="51"/>
    </row>
    <row r="36" spans="1:12" ht="12.75">
      <c r="A36" s="185"/>
      <c r="C36" s="47" t="s">
        <v>168</v>
      </c>
      <c r="G36" s="47" t="s">
        <v>596</v>
      </c>
      <c r="H36" s="231">
        <f>SUM(H31:H35)</f>
        <v>0</v>
      </c>
      <c r="I36" s="234"/>
      <c r="J36" s="231">
        <f>SUM(J31:J35)</f>
        <v>0</v>
      </c>
      <c r="K36" s="231"/>
      <c r="L36" s="231">
        <f>SUM(L31:L35)</f>
        <v>0</v>
      </c>
    </row>
    <row r="37" spans="1:12" ht="12.75">
      <c r="A37" s="186"/>
      <c r="G37" s="47" t="s">
        <v>596</v>
      </c>
      <c r="H37" s="48"/>
      <c r="I37" s="233"/>
      <c r="J37" s="48"/>
      <c r="K37" s="48"/>
      <c r="L37" s="48"/>
    </row>
    <row r="38" spans="1:12" ht="13.5" thickBot="1">
      <c r="A38" s="186"/>
      <c r="B38" s="53" t="s">
        <v>179</v>
      </c>
      <c r="G38" s="47" t="s">
        <v>596</v>
      </c>
      <c r="H38" s="67">
        <f>+H10+H16+H22+H28+H36</f>
        <v>0</v>
      </c>
      <c r="I38" s="233"/>
      <c r="J38" s="67">
        <f>+J10+J16+J22+J28+J36</f>
        <v>0</v>
      </c>
      <c r="K38" s="48"/>
      <c r="L38" s="67">
        <f>+L10+L16+L22+L28+L36</f>
        <v>0</v>
      </c>
    </row>
    <row r="39" spans="1:7" ht="13.5" thickTop="1">
      <c r="A39" s="10"/>
      <c r="G39" s="47" t="s">
        <v>596</v>
      </c>
    </row>
    <row r="40" ht="12.75">
      <c r="A40" s="10"/>
    </row>
    <row r="41" spans="1:12" ht="5.25" customHeight="1" thickBot="1">
      <c r="A41" s="378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</row>
    <row r="42" ht="13.5" thickTop="1"/>
    <row r="43" ht="12.75">
      <c r="A43" s="370" t="s">
        <v>117</v>
      </c>
    </row>
    <row r="44" ht="12.75">
      <c r="A44" s="370"/>
    </row>
    <row r="45" ht="12.75">
      <c r="A45" s="230" t="s">
        <v>118</v>
      </c>
    </row>
    <row r="46" ht="12.75">
      <c r="A46" s="255"/>
    </row>
    <row r="47" spans="1:12" ht="12.75">
      <c r="A47" s="255"/>
      <c r="C47" s="423" t="s">
        <v>84</v>
      </c>
      <c r="D47" s="42"/>
      <c r="E47" s="42"/>
      <c r="F47" s="352"/>
      <c r="H47" s="191" t="s">
        <v>347</v>
      </c>
      <c r="I47" s="387"/>
      <c r="J47" s="387"/>
      <c r="K47" s="387"/>
      <c r="L47" s="387"/>
    </row>
    <row r="48" spans="1:7" ht="12.75">
      <c r="A48" s="200"/>
      <c r="B48" s="198"/>
      <c r="C48" s="202"/>
      <c r="D48" s="202"/>
      <c r="E48" s="380"/>
      <c r="F48" s="198"/>
      <c r="G48" s="198"/>
    </row>
    <row r="49" spans="1:12" ht="12.75" customHeight="1">
      <c r="A49" s="192" t="s">
        <v>258</v>
      </c>
      <c r="B49" s="235"/>
      <c r="C49" s="385" t="s">
        <v>92</v>
      </c>
      <c r="D49" s="386"/>
      <c r="E49" s="384"/>
      <c r="F49" s="354"/>
      <c r="G49" s="388"/>
      <c r="H49" s="529"/>
      <c r="I49" s="529"/>
      <c r="J49" s="529"/>
      <c r="K49" s="529"/>
      <c r="L49" s="529"/>
    </row>
    <row r="50" spans="1:12" ht="12.75">
      <c r="A50" s="192"/>
      <c r="B50" s="235"/>
      <c r="C50" s="417"/>
      <c r="D50" s="418"/>
      <c r="E50" s="419"/>
      <c r="F50" s="354"/>
      <c r="G50" s="388"/>
      <c r="H50" s="529"/>
      <c r="I50" s="529"/>
      <c r="J50" s="529"/>
      <c r="K50" s="529"/>
      <c r="L50" s="529"/>
    </row>
    <row r="51" spans="1:7" ht="7.5" customHeight="1">
      <c r="A51" s="194"/>
      <c r="B51" s="235"/>
      <c r="C51" s="381"/>
      <c r="D51" s="382"/>
      <c r="E51" s="383"/>
      <c r="F51" s="198"/>
      <c r="G51" s="374"/>
    </row>
    <row r="52" spans="1:12" ht="12.75">
      <c r="A52" s="192" t="s">
        <v>259</v>
      </c>
      <c r="B52" s="235"/>
      <c r="C52" s="385" t="s">
        <v>93</v>
      </c>
      <c r="D52" s="386"/>
      <c r="E52" s="384"/>
      <c r="F52" s="354"/>
      <c r="G52" s="388"/>
      <c r="H52" s="529"/>
      <c r="I52" s="529"/>
      <c r="J52" s="529"/>
      <c r="K52" s="529"/>
      <c r="L52" s="529"/>
    </row>
    <row r="53" spans="1:12" ht="12.75">
      <c r="A53" s="192"/>
      <c r="B53" s="235"/>
      <c r="C53" s="417"/>
      <c r="D53" s="418"/>
      <c r="E53" s="419"/>
      <c r="F53" s="354"/>
      <c r="G53" s="388"/>
      <c r="H53" s="529"/>
      <c r="I53" s="529"/>
      <c r="J53" s="529"/>
      <c r="K53" s="529"/>
      <c r="L53" s="529"/>
    </row>
    <row r="54" spans="1:7" ht="7.5" customHeight="1">
      <c r="A54" s="194"/>
      <c r="B54" s="235"/>
      <c r="C54" s="381"/>
      <c r="D54" s="382"/>
      <c r="E54" s="383"/>
      <c r="F54" s="198"/>
      <c r="G54" s="374"/>
    </row>
    <row r="55" spans="1:12" ht="12.75">
      <c r="A55" s="192" t="s">
        <v>260</v>
      </c>
      <c r="B55" s="235"/>
      <c r="C55" s="385" t="s">
        <v>94</v>
      </c>
      <c r="D55" s="386"/>
      <c r="E55" s="384"/>
      <c r="F55" s="354"/>
      <c r="G55" s="388"/>
      <c r="H55" s="529"/>
      <c r="I55" s="529"/>
      <c r="J55" s="529"/>
      <c r="K55" s="529"/>
      <c r="L55" s="529"/>
    </row>
    <row r="56" spans="1:12" ht="12.75">
      <c r="A56" s="192"/>
      <c r="B56" s="235"/>
      <c r="C56" s="417"/>
      <c r="D56" s="418"/>
      <c r="E56" s="419"/>
      <c r="F56" s="354"/>
      <c r="G56" s="388"/>
      <c r="H56" s="529"/>
      <c r="I56" s="529"/>
      <c r="J56" s="529"/>
      <c r="K56" s="529"/>
      <c r="L56" s="529"/>
    </row>
    <row r="57" spans="1:7" ht="7.5" customHeight="1">
      <c r="A57" s="194"/>
      <c r="B57" s="235"/>
      <c r="C57" s="42"/>
      <c r="D57" s="42"/>
      <c r="E57" s="42"/>
      <c r="G57" s="50"/>
    </row>
    <row r="58" spans="1:12" ht="12.75">
      <c r="A58" s="192" t="s">
        <v>261</v>
      </c>
      <c r="B58" s="235"/>
      <c r="C58" s="385" t="s">
        <v>95</v>
      </c>
      <c r="D58" s="386"/>
      <c r="E58" s="384"/>
      <c r="G58" s="50"/>
      <c r="H58" s="529"/>
      <c r="I58" s="529"/>
      <c r="J58" s="529"/>
      <c r="K58" s="529"/>
      <c r="L58" s="529"/>
    </row>
    <row r="59" spans="1:12" ht="12.75">
      <c r="A59" s="10"/>
      <c r="G59" s="50"/>
      <c r="H59" s="529"/>
      <c r="I59" s="529"/>
      <c r="J59" s="529"/>
      <c r="K59" s="529"/>
      <c r="L59" s="529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</sheetData>
  <sheetProtection password="CF2D" sheet="1" objects="1" scenarios="1"/>
  <mergeCells count="8">
    <mergeCell ref="H56:L56"/>
    <mergeCell ref="H59:L59"/>
    <mergeCell ref="H58:L58"/>
    <mergeCell ref="H49:L49"/>
    <mergeCell ref="H52:L52"/>
    <mergeCell ref="H55:L55"/>
    <mergeCell ref="H50:L50"/>
    <mergeCell ref="H53:L53"/>
  </mergeCells>
  <dataValidations count="1">
    <dataValidation type="whole" allowBlank="1" showInputMessage="1" showErrorMessage="1" errorTitle="Whole Numbers Only" sqref="H8:L9 H14:L15 H20:L21 H26:L27 H32:L35 L7 L13 L19 L25 L31">
      <formula1>-9999999999</formula1>
      <formula2>9999999999</formula2>
    </dataValidation>
  </dataValidations>
  <printOptions horizontalCentered="1"/>
  <pageMargins left="0" right="0" top="0.5" bottom="0" header="0" footer="0"/>
  <pageSetup horizontalDpi="600" verticalDpi="600" orientation="portrait" scale="84" r:id="rId4"/>
  <headerFooter alignWithMargins="0">
    <oddFooter>&amp;CA-5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L4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10.7109375" style="0" customWidth="1"/>
    <col min="4" max="4" width="7.8515625" style="0" customWidth="1"/>
    <col min="5" max="5" width="12.7109375" style="0" customWidth="1"/>
    <col min="6" max="6" width="7.8515625" style="0" customWidth="1"/>
    <col min="7" max="7" width="1.57421875" style="0" customWidth="1"/>
    <col min="8" max="8" width="15.7109375" style="0" customWidth="1"/>
    <col min="9" max="9" width="1.7109375" style="0" customWidth="1"/>
    <col min="10" max="10" width="15.7109375" style="0" customWidth="1"/>
    <col min="11" max="11" width="1.7109375" style="0" customWidth="1"/>
    <col min="12" max="12" width="15.7109375" style="0" customWidth="1"/>
  </cols>
  <sheetData>
    <row r="1" spans="1:12" ht="12.75">
      <c r="A1" s="41">
        <f>+Open!G14</f>
        <v>0</v>
      </c>
      <c r="B1" s="42"/>
      <c r="C1" s="41"/>
      <c r="D1" s="41"/>
      <c r="E1" s="41"/>
      <c r="F1" s="41"/>
      <c r="G1" s="41"/>
      <c r="H1" s="41"/>
      <c r="I1" s="41"/>
      <c r="J1" s="42"/>
      <c r="K1" s="42"/>
      <c r="L1" s="42"/>
    </row>
    <row r="2" spans="1:12" ht="12.75">
      <c r="A2" s="41" t="s">
        <v>340</v>
      </c>
      <c r="B2" s="42"/>
      <c r="C2" s="41"/>
      <c r="D2" s="41"/>
      <c r="E2" s="41"/>
      <c r="F2" s="41"/>
      <c r="G2" s="41"/>
      <c r="H2" s="41"/>
      <c r="I2" s="41"/>
      <c r="J2" s="42"/>
      <c r="K2" s="42"/>
      <c r="L2" s="42"/>
    </row>
    <row r="3" spans="1:12" ht="12.75">
      <c r="A3" s="18"/>
      <c r="B3" s="42"/>
      <c r="C3" s="41"/>
      <c r="D3" s="41"/>
      <c r="E3" s="208" t="s">
        <v>74</v>
      </c>
      <c r="F3" s="41"/>
      <c r="G3" s="41"/>
      <c r="H3" s="42"/>
      <c r="I3" s="42"/>
      <c r="J3" s="208">
        <f>+'A-1'!K5</f>
        <v>2020</v>
      </c>
      <c r="K3" s="42"/>
      <c r="L3" s="42"/>
    </row>
    <row r="4" spans="1:12" ht="12.75">
      <c r="A4" s="454" t="s">
        <v>386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44" t="s">
        <v>249</v>
      </c>
      <c r="B5" s="18"/>
      <c r="C5" s="18"/>
      <c r="D5" s="18"/>
      <c r="E5" s="18"/>
      <c r="F5" s="18"/>
      <c r="G5" s="229"/>
      <c r="H5" s="191">
        <f>+'A-1'!K5</f>
        <v>2020</v>
      </c>
      <c r="I5" s="4"/>
      <c r="J5" s="191">
        <f>+'A-1'!M5</f>
        <v>2019</v>
      </c>
      <c r="K5" s="18"/>
      <c r="L5" s="191">
        <f>+'A-1'!O5</f>
        <v>2018</v>
      </c>
    </row>
    <row r="6" spans="1:12" ht="12.75">
      <c r="A6" s="183"/>
      <c r="B6" s="53" t="s">
        <v>180</v>
      </c>
      <c r="C6" s="18"/>
      <c r="D6" s="18"/>
      <c r="E6" s="18"/>
      <c r="F6" s="18"/>
      <c r="G6" s="47" t="s">
        <v>596</v>
      </c>
      <c r="H6" s="18"/>
      <c r="I6" s="4"/>
      <c r="J6" s="18"/>
      <c r="K6" s="18"/>
      <c r="L6" s="18"/>
    </row>
    <row r="7" spans="1:12" ht="12.75">
      <c r="A7" s="452"/>
      <c r="B7" s="18"/>
      <c r="C7" s="47" t="s">
        <v>189</v>
      </c>
      <c r="D7" s="18"/>
      <c r="E7" s="18"/>
      <c r="F7" s="18"/>
      <c r="G7" s="47" t="s">
        <v>596</v>
      </c>
      <c r="H7" s="340">
        <f>+J10</f>
        <v>0</v>
      </c>
      <c r="I7" s="445"/>
      <c r="J7" s="340">
        <f>+L10</f>
        <v>0</v>
      </c>
      <c r="K7" s="48"/>
      <c r="L7" s="61"/>
    </row>
    <row r="8" spans="1:12" ht="12.75">
      <c r="A8" s="452"/>
      <c r="B8" s="18"/>
      <c r="C8" s="47" t="s">
        <v>181</v>
      </c>
      <c r="D8" s="18"/>
      <c r="E8" s="18"/>
      <c r="F8" s="18"/>
      <c r="G8" s="47" t="s">
        <v>596</v>
      </c>
      <c r="H8" s="61"/>
      <c r="I8" s="233"/>
      <c r="J8" s="61"/>
      <c r="K8" s="48"/>
      <c r="L8" s="61"/>
    </row>
    <row r="9" spans="1:12" ht="12.75">
      <c r="A9" s="452"/>
      <c r="B9" s="18"/>
      <c r="C9" s="230" t="s">
        <v>91</v>
      </c>
      <c r="D9" s="50"/>
      <c r="E9" s="50"/>
      <c r="F9" s="50"/>
      <c r="G9" s="47" t="s">
        <v>596</v>
      </c>
      <c r="H9" s="51"/>
      <c r="I9" s="233"/>
      <c r="J9" s="51"/>
      <c r="K9" s="48"/>
      <c r="L9" s="51"/>
    </row>
    <row r="10" spans="1:12" ht="12.75">
      <c r="A10" s="453"/>
      <c r="B10" s="18"/>
      <c r="C10" s="47" t="s">
        <v>182</v>
      </c>
      <c r="D10" s="18"/>
      <c r="E10" s="18"/>
      <c r="F10" s="50"/>
      <c r="G10" s="47" t="s">
        <v>596</v>
      </c>
      <c r="H10" s="231">
        <f>SUM(H7:H9)</f>
        <v>0</v>
      </c>
      <c r="I10" s="234"/>
      <c r="J10" s="231">
        <f>SUM(J7:J9)</f>
        <v>0</v>
      </c>
      <c r="K10" s="231"/>
      <c r="L10" s="231">
        <f>SUM(L7:L9)</f>
        <v>0</v>
      </c>
    </row>
    <row r="11" spans="1:12" ht="12.75">
      <c r="A11" s="453"/>
      <c r="B11" s="18"/>
      <c r="C11" s="47"/>
      <c r="D11" s="18"/>
      <c r="E11" s="18"/>
      <c r="F11" s="50"/>
      <c r="G11" s="47"/>
      <c r="H11" s="231"/>
      <c r="I11" s="233"/>
      <c r="J11" s="231"/>
      <c r="K11" s="48"/>
      <c r="L11" s="231"/>
    </row>
    <row r="12" spans="1:12" ht="12.75">
      <c r="A12" s="453"/>
      <c r="B12" s="46" t="s">
        <v>183</v>
      </c>
      <c r="C12" s="18"/>
      <c r="D12" s="18"/>
      <c r="E12" s="18"/>
      <c r="F12" s="18"/>
      <c r="G12" s="47" t="s">
        <v>596</v>
      </c>
      <c r="H12" s="48"/>
      <c r="I12" s="233"/>
      <c r="J12" s="48"/>
      <c r="K12" s="48"/>
      <c r="L12" s="48"/>
    </row>
    <row r="13" spans="1:12" ht="12.75">
      <c r="A13" s="452"/>
      <c r="B13" s="18"/>
      <c r="C13" s="47" t="s">
        <v>184</v>
      </c>
      <c r="D13" s="18"/>
      <c r="E13" s="18"/>
      <c r="F13" s="18"/>
      <c r="G13" s="47" t="s">
        <v>596</v>
      </c>
      <c r="H13" s="340">
        <f>+J16</f>
        <v>0</v>
      </c>
      <c r="I13" s="445"/>
      <c r="J13" s="340">
        <f>+L16</f>
        <v>0</v>
      </c>
      <c r="K13" s="48"/>
      <c r="L13" s="61"/>
    </row>
    <row r="14" spans="1:12" ht="12.75">
      <c r="A14" s="452"/>
      <c r="B14" s="18"/>
      <c r="C14" s="47" t="s">
        <v>119</v>
      </c>
      <c r="D14" s="18"/>
      <c r="E14" s="18"/>
      <c r="F14" s="18"/>
      <c r="G14" s="47" t="s">
        <v>596</v>
      </c>
      <c r="H14" s="61"/>
      <c r="I14" s="233"/>
      <c r="J14" s="61"/>
      <c r="K14" s="48"/>
      <c r="L14" s="61"/>
    </row>
    <row r="15" spans="1:12" ht="12.75">
      <c r="A15" s="452"/>
      <c r="B15" s="18"/>
      <c r="C15" s="232" t="s">
        <v>190</v>
      </c>
      <c r="D15" s="50"/>
      <c r="E15" s="50"/>
      <c r="F15" s="18"/>
      <c r="G15" s="47" t="s">
        <v>596</v>
      </c>
      <c r="H15" s="51"/>
      <c r="I15" s="445"/>
      <c r="J15" s="51"/>
      <c r="K15" s="171"/>
      <c r="L15" s="51"/>
    </row>
    <row r="16" spans="1:12" ht="12.75">
      <c r="A16" s="453"/>
      <c r="B16" s="18"/>
      <c r="C16" s="47" t="s">
        <v>185</v>
      </c>
      <c r="D16" s="18"/>
      <c r="E16" s="18"/>
      <c r="F16" s="50"/>
      <c r="G16" s="47" t="s">
        <v>596</v>
      </c>
      <c r="H16" s="231">
        <f>SUM(H13:H15)</f>
        <v>0</v>
      </c>
      <c r="I16" s="234"/>
      <c r="J16" s="231">
        <f>SUM(J13:J15)</f>
        <v>0</v>
      </c>
      <c r="K16" s="231"/>
      <c r="L16" s="231">
        <f>SUM(L13:L15)</f>
        <v>0</v>
      </c>
    </row>
    <row r="17" spans="1:12" ht="12.75">
      <c r="A17" s="453"/>
      <c r="B17" s="18"/>
      <c r="C17" s="47"/>
      <c r="D17" s="18"/>
      <c r="E17" s="18"/>
      <c r="F17" s="50"/>
      <c r="G17" s="47"/>
      <c r="H17" s="231"/>
      <c r="I17" s="233"/>
      <c r="J17" s="231"/>
      <c r="K17" s="48"/>
      <c r="L17" s="231"/>
    </row>
    <row r="18" spans="1:12" ht="12.75">
      <c r="A18" s="453"/>
      <c r="B18" s="46" t="s">
        <v>186</v>
      </c>
      <c r="C18" s="18"/>
      <c r="D18" s="18"/>
      <c r="E18" s="18"/>
      <c r="F18" s="18"/>
      <c r="G18" s="47" t="s">
        <v>596</v>
      </c>
      <c r="H18" s="48"/>
      <c r="I18" s="233"/>
      <c r="J18" s="48"/>
      <c r="K18" s="48"/>
      <c r="L18" s="48"/>
    </row>
    <row r="19" spans="1:12" ht="12.75">
      <c r="A19" s="452"/>
      <c r="B19" s="18"/>
      <c r="C19" s="47" t="s">
        <v>187</v>
      </c>
      <c r="D19" s="18"/>
      <c r="E19" s="18"/>
      <c r="F19" s="18"/>
      <c r="G19" s="47" t="s">
        <v>596</v>
      </c>
      <c r="H19" s="340">
        <f>+J21</f>
        <v>0</v>
      </c>
      <c r="I19" s="233"/>
      <c r="J19" s="340">
        <f>+L21</f>
        <v>0</v>
      </c>
      <c r="K19" s="48"/>
      <c r="L19" s="61"/>
    </row>
    <row r="20" spans="1:12" ht="12.75">
      <c r="A20" s="452"/>
      <c r="B20" s="18"/>
      <c r="C20" s="232" t="s">
        <v>120</v>
      </c>
      <c r="D20" s="50"/>
      <c r="E20" s="50"/>
      <c r="F20" s="18"/>
      <c r="G20" s="47" t="s">
        <v>596</v>
      </c>
      <c r="H20" s="51"/>
      <c r="I20" s="233"/>
      <c r="J20" s="51"/>
      <c r="K20" s="48"/>
      <c r="L20" s="51"/>
    </row>
    <row r="21" spans="1:12" ht="12.75">
      <c r="A21" s="185"/>
      <c r="B21" s="18"/>
      <c r="C21" s="47" t="s">
        <v>188</v>
      </c>
      <c r="D21" s="18"/>
      <c r="E21" s="18"/>
      <c r="F21" s="50"/>
      <c r="G21" s="47" t="s">
        <v>596</v>
      </c>
      <c r="H21" s="231">
        <f>SUM(H19:H20)</f>
        <v>0</v>
      </c>
      <c r="I21" s="234"/>
      <c r="J21" s="231">
        <f>SUM(J19:J20)</f>
        <v>0</v>
      </c>
      <c r="K21" s="231"/>
      <c r="L21" s="231">
        <f>SUM(L19:L20)</f>
        <v>0</v>
      </c>
    </row>
    <row r="22" spans="1:12" ht="12.75">
      <c r="A22" s="186"/>
      <c r="B22" s="18"/>
      <c r="C22" s="47"/>
      <c r="D22" s="18"/>
      <c r="E22" s="18"/>
      <c r="F22" s="50"/>
      <c r="G22" s="47"/>
      <c r="H22" s="231"/>
      <c r="I22" s="233"/>
      <c r="J22" s="231"/>
      <c r="K22" s="48"/>
      <c r="L22" s="231"/>
    </row>
    <row r="23" spans="1:12" ht="12.75">
      <c r="A23" s="186"/>
      <c r="B23" s="18"/>
      <c r="C23" s="18"/>
      <c r="D23" s="18"/>
      <c r="E23" s="18"/>
      <c r="F23" s="18"/>
      <c r="G23" s="47" t="s">
        <v>596</v>
      </c>
      <c r="H23" s="48"/>
      <c r="I23" s="233"/>
      <c r="J23" s="48"/>
      <c r="K23" s="48"/>
      <c r="L23" s="48"/>
    </row>
    <row r="24" spans="1:12" ht="13.5" thickBot="1">
      <c r="A24" s="186"/>
      <c r="B24" s="53" t="s">
        <v>456</v>
      </c>
      <c r="C24" s="18"/>
      <c r="D24" s="18"/>
      <c r="E24" s="18"/>
      <c r="F24" s="18"/>
      <c r="G24" s="47" t="s">
        <v>596</v>
      </c>
      <c r="H24" s="67">
        <f>+H10+H16+H21</f>
        <v>0</v>
      </c>
      <c r="I24" s="233"/>
      <c r="J24" s="67">
        <f>+J10+J16+J21</f>
        <v>0</v>
      </c>
      <c r="K24" s="48"/>
      <c r="L24" s="67">
        <f>+L10+L16+L21</f>
        <v>0</v>
      </c>
    </row>
    <row r="25" spans="1:12" ht="13.5" thickTop="1">
      <c r="A25" s="10"/>
      <c r="B25" s="18"/>
      <c r="C25" s="18"/>
      <c r="D25" s="18"/>
      <c r="E25" s="18"/>
      <c r="F25" s="18"/>
      <c r="G25" s="47" t="s">
        <v>596</v>
      </c>
      <c r="H25" s="18"/>
      <c r="I25" s="18"/>
      <c r="J25" s="18"/>
      <c r="K25" s="18"/>
      <c r="L25" s="18"/>
    </row>
    <row r="26" spans="1:12" ht="12.75">
      <c r="A26" s="10"/>
      <c r="B26" s="18"/>
      <c r="C26" s="18"/>
      <c r="D26" s="18"/>
      <c r="E26" s="18"/>
      <c r="F26" s="18"/>
      <c r="G26" s="47" t="s">
        <v>596</v>
      </c>
      <c r="H26" s="18"/>
      <c r="I26" s="18"/>
      <c r="J26" s="18"/>
      <c r="K26" s="18"/>
      <c r="L26" s="18"/>
    </row>
    <row r="27" spans="1:12" ht="6" customHeight="1" thickBot="1">
      <c r="A27" s="378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</row>
    <row r="28" spans="1:12" ht="13.5" thickTop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370" t="s">
        <v>117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.75">
      <c r="A30" s="37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230" t="s">
        <v>243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>
      <c r="A32" s="25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255"/>
      <c r="B33" s="18"/>
      <c r="C33" s="423" t="s">
        <v>84</v>
      </c>
      <c r="D33" s="42"/>
      <c r="E33" s="42"/>
      <c r="F33" s="352"/>
      <c r="G33" s="18"/>
      <c r="H33" s="191" t="s">
        <v>347</v>
      </c>
      <c r="I33" s="387"/>
      <c r="J33" s="387"/>
      <c r="K33" s="387"/>
      <c r="L33" s="387"/>
    </row>
    <row r="34" spans="1:12" ht="12.75">
      <c r="A34" s="200"/>
      <c r="B34" s="198"/>
      <c r="C34" s="202"/>
      <c r="D34" s="202"/>
      <c r="E34" s="380"/>
      <c r="F34" s="198"/>
      <c r="G34" s="198"/>
      <c r="H34" s="18"/>
      <c r="I34" s="18"/>
      <c r="J34" s="18"/>
      <c r="K34" s="18"/>
      <c r="L34" s="18"/>
    </row>
    <row r="35" spans="1:12" ht="12.75">
      <c r="A35" s="192" t="s">
        <v>258</v>
      </c>
      <c r="B35" s="235"/>
      <c r="C35" s="385" t="s">
        <v>121</v>
      </c>
      <c r="D35" s="386"/>
      <c r="E35" s="384"/>
      <c r="F35" s="354"/>
      <c r="G35" s="388"/>
      <c r="H35" s="529"/>
      <c r="I35" s="529"/>
      <c r="J35" s="529"/>
      <c r="K35" s="529"/>
      <c r="L35" s="529"/>
    </row>
    <row r="36" spans="1:12" ht="12.75">
      <c r="A36" s="192"/>
      <c r="B36" s="235"/>
      <c r="C36" s="417"/>
      <c r="D36" s="417"/>
      <c r="E36" s="419"/>
      <c r="F36" s="354"/>
      <c r="G36" s="388"/>
      <c r="H36" s="530"/>
      <c r="I36" s="530"/>
      <c r="J36" s="530"/>
      <c r="K36" s="530"/>
      <c r="L36" s="530"/>
    </row>
    <row r="37" spans="1:12" ht="12.75">
      <c r="A37" s="192"/>
      <c r="B37" s="235"/>
      <c r="C37" s="50"/>
      <c r="D37" s="50"/>
      <c r="E37" s="50"/>
      <c r="F37" s="354"/>
      <c r="G37" s="388"/>
      <c r="H37" s="530"/>
      <c r="I37" s="530"/>
      <c r="J37" s="530"/>
      <c r="K37" s="530"/>
      <c r="L37" s="530"/>
    </row>
    <row r="38" spans="1:12" ht="12.75">
      <c r="A38" s="194"/>
      <c r="B38" s="235"/>
      <c r="C38" s="510"/>
      <c r="D38" s="382"/>
      <c r="E38" s="383"/>
      <c r="F38" s="198"/>
      <c r="G38" s="374"/>
      <c r="H38" s="50"/>
      <c r="I38" s="50"/>
      <c r="J38" s="50"/>
      <c r="K38" s="50"/>
      <c r="L38" s="50"/>
    </row>
    <row r="39" spans="1:12" ht="12.75">
      <c r="A39" s="192" t="s">
        <v>259</v>
      </c>
      <c r="B39" s="235"/>
      <c r="C39" s="385" t="s">
        <v>242</v>
      </c>
      <c r="D39" s="386"/>
      <c r="E39" s="384"/>
      <c r="F39" s="354"/>
      <c r="G39" s="388"/>
      <c r="H39" s="529"/>
      <c r="I39" s="529"/>
      <c r="J39" s="529"/>
      <c r="K39" s="529"/>
      <c r="L39" s="529"/>
    </row>
    <row r="40" spans="1:12" ht="12.75">
      <c r="A40" s="192"/>
      <c r="B40" s="235"/>
      <c r="C40" s="417"/>
      <c r="D40" s="418"/>
      <c r="E40" s="419"/>
      <c r="F40" s="354"/>
      <c r="G40" s="388"/>
      <c r="H40" s="529"/>
      <c r="I40" s="529"/>
      <c r="J40" s="529"/>
      <c r="K40" s="529"/>
      <c r="L40" s="529"/>
    </row>
    <row r="41" spans="1:12" ht="12.75">
      <c r="A41" s="192"/>
      <c r="B41" s="235"/>
      <c r="C41" s="417"/>
      <c r="D41" s="417"/>
      <c r="E41" s="419"/>
      <c r="F41" s="354"/>
      <c r="G41" s="388"/>
      <c r="H41" s="529"/>
      <c r="I41" s="529"/>
      <c r="J41" s="529"/>
      <c r="K41" s="529"/>
      <c r="L41" s="529"/>
    </row>
    <row r="42" spans="1:12" ht="12.75">
      <c r="A42" s="194"/>
      <c r="B42" s="235"/>
      <c r="C42" s="510"/>
      <c r="D42" s="382"/>
      <c r="E42" s="383"/>
      <c r="F42" s="198"/>
      <c r="G42" s="374"/>
      <c r="H42" s="50"/>
      <c r="I42" s="50"/>
      <c r="J42" s="50"/>
      <c r="K42" s="50"/>
      <c r="L42" s="50"/>
    </row>
    <row r="43" spans="1:12" ht="12.75">
      <c r="A43" s="192" t="s">
        <v>260</v>
      </c>
      <c r="B43" s="235"/>
      <c r="C43" s="385" t="s">
        <v>569</v>
      </c>
      <c r="D43" s="386"/>
      <c r="E43" s="384"/>
      <c r="F43" s="354"/>
      <c r="G43" s="388"/>
      <c r="H43" s="529"/>
      <c r="I43" s="529"/>
      <c r="J43" s="529"/>
      <c r="K43" s="529"/>
      <c r="L43" s="529"/>
    </row>
    <row r="44" spans="1:12" ht="12.75">
      <c r="A44" s="192"/>
      <c r="B44" s="235"/>
      <c r="C44" s="417"/>
      <c r="D44" s="418"/>
      <c r="E44" s="419"/>
      <c r="F44" s="354"/>
      <c r="G44" s="388"/>
      <c r="H44" s="529"/>
      <c r="I44" s="529"/>
      <c r="J44" s="529"/>
      <c r="K44" s="529"/>
      <c r="L44" s="529"/>
    </row>
    <row r="45" spans="1:12" ht="12.75">
      <c r="A45" s="10"/>
      <c r="B45" s="235"/>
      <c r="C45" s="50"/>
      <c r="D45" s="50"/>
      <c r="E45" s="50"/>
      <c r="F45" s="50"/>
      <c r="G45" s="50"/>
      <c r="H45" s="529"/>
      <c r="I45" s="529"/>
      <c r="J45" s="529"/>
      <c r="K45" s="529"/>
      <c r="L45" s="529"/>
    </row>
  </sheetData>
  <sheetProtection password="CF2D" sheet="1" objects="1" scenarios="1"/>
  <mergeCells count="9">
    <mergeCell ref="H35:L35"/>
    <mergeCell ref="H36:L36"/>
    <mergeCell ref="H37:L37"/>
    <mergeCell ref="H39:L39"/>
    <mergeCell ref="H45:L45"/>
    <mergeCell ref="H40:L40"/>
    <mergeCell ref="H41:L41"/>
    <mergeCell ref="H43:L43"/>
    <mergeCell ref="H44:L44"/>
  </mergeCells>
  <dataValidations count="1">
    <dataValidation type="whole" allowBlank="1" showInputMessage="1" showErrorMessage="1" errorTitle="Whole Numbers Only" sqref="H8 H8:L9 H14:L15 H20:L20 L19 L13 L7">
      <formula1>-9999999999</formula1>
      <formula2>9999999999</formula2>
    </dataValidation>
  </dataValidations>
  <printOptions horizontalCentered="1"/>
  <pageMargins left="0" right="0" top="0.5" bottom="0" header="0" footer="0"/>
  <pageSetup horizontalDpi="600" verticalDpi="600" orientation="portrait" scale="94" r:id="rId4"/>
  <headerFooter alignWithMargins="0">
    <oddFooter>&amp;C&amp;A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P59"/>
  <sheetViews>
    <sheetView zoomScalePageLayoutView="0" workbookViewId="0" topLeftCell="A1">
      <selection activeCell="C8" sqref="C8"/>
    </sheetView>
  </sheetViews>
  <sheetFormatPr defaultColWidth="7.8515625" defaultRowHeight="12.75"/>
  <cols>
    <col min="1" max="1" width="4.00390625" style="18" customWidth="1"/>
    <col min="2" max="2" width="1.421875" style="18" customWidth="1"/>
    <col min="3" max="3" width="30.8515625" style="18" customWidth="1"/>
    <col min="4" max="4" width="1.421875" style="18" customWidth="1"/>
    <col min="5" max="5" width="9.57421875" style="18" customWidth="1"/>
    <col min="6" max="6" width="1.421875" style="18" customWidth="1"/>
    <col min="7" max="7" width="13.8515625" style="18" customWidth="1"/>
    <col min="8" max="8" width="1.421875" style="18" customWidth="1"/>
    <col min="9" max="9" width="13.7109375" style="18" customWidth="1"/>
    <col min="10" max="10" width="1.421875" style="18" customWidth="1"/>
    <col min="11" max="11" width="13.7109375" style="18" customWidth="1"/>
    <col min="12" max="12" width="1.421875" style="18" customWidth="1"/>
    <col min="13" max="13" width="13.7109375" style="18" customWidth="1"/>
    <col min="14" max="16384" width="7.8515625" style="18" customWidth="1"/>
  </cols>
  <sheetData>
    <row r="1" spans="1:16" ht="12.75">
      <c r="A1" s="41">
        <f>+Open!G14</f>
        <v>0</v>
      </c>
      <c r="B1" s="42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9"/>
      <c r="O1" s="49"/>
      <c r="P1" s="49"/>
    </row>
    <row r="2" spans="1:16" ht="12.75">
      <c r="A2" s="41" t="s">
        <v>199</v>
      </c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9"/>
      <c r="O2" s="49"/>
      <c r="P2" s="49"/>
    </row>
    <row r="3" spans="2:16" ht="12.75">
      <c r="B3" s="42"/>
      <c r="C3" s="41"/>
      <c r="D3" s="41"/>
      <c r="E3" s="53" t="s">
        <v>100</v>
      </c>
      <c r="F3" s="41"/>
      <c r="G3" s="41"/>
      <c r="H3" s="42"/>
      <c r="I3" s="208">
        <f>+'A-1'!K5</f>
        <v>2020</v>
      </c>
      <c r="J3" s="42"/>
      <c r="K3" s="42"/>
      <c r="L3" s="42"/>
      <c r="M3" s="42"/>
      <c r="N3" s="49"/>
      <c r="O3" s="49"/>
      <c r="P3" s="49"/>
    </row>
    <row r="4" ht="12.75"/>
    <row r="5" ht="12.75"/>
    <row r="6" ht="12.75"/>
    <row r="7" spans="5:13" ht="12.75">
      <c r="E7" s="189" t="s">
        <v>573</v>
      </c>
      <c r="G7" s="189"/>
      <c r="H7" s="189"/>
      <c r="I7" s="191" t="s">
        <v>457</v>
      </c>
      <c r="J7" s="191"/>
      <c r="K7" s="191"/>
      <c r="L7" s="189"/>
      <c r="M7" s="189" t="s">
        <v>191</v>
      </c>
    </row>
    <row r="8" spans="1:13" ht="12.75">
      <c r="A8" s="255" t="s">
        <v>251</v>
      </c>
      <c r="C8" s="45" t="s">
        <v>192</v>
      </c>
      <c r="D8" s="256"/>
      <c r="E8" s="45" t="s">
        <v>193</v>
      </c>
      <c r="G8" s="45" t="s">
        <v>194</v>
      </c>
      <c r="H8" s="189"/>
      <c r="I8" s="45" t="s">
        <v>250</v>
      </c>
      <c r="J8" s="189"/>
      <c r="K8" s="45" t="s">
        <v>573</v>
      </c>
      <c r="L8" s="189"/>
      <c r="M8" s="45" t="s">
        <v>195</v>
      </c>
    </row>
    <row r="9" ht="12.75"/>
    <row r="10" spans="1:13" ht="12.75">
      <c r="A10" s="192" t="s">
        <v>258</v>
      </c>
      <c r="B10" s="4"/>
      <c r="C10" s="356"/>
      <c r="D10" s="266"/>
      <c r="E10" s="267"/>
      <c r="F10" s="257"/>
      <c r="G10" s="268"/>
      <c r="H10" s="258" t="s">
        <v>71</v>
      </c>
      <c r="I10" s="269"/>
      <c r="J10" s="258" t="s">
        <v>71</v>
      </c>
      <c r="K10" s="269"/>
      <c r="L10" s="258" t="s">
        <v>71</v>
      </c>
      <c r="M10" s="269"/>
    </row>
    <row r="11" spans="1:13" ht="12.75">
      <c r="A11" s="259"/>
      <c r="B11" s="4"/>
      <c r="C11" s="389"/>
      <c r="D11" s="266" t="s">
        <v>596</v>
      </c>
      <c r="E11" s="260"/>
      <c r="F11" s="257"/>
      <c r="G11" s="261"/>
      <c r="H11" s="258"/>
      <c r="I11" s="262"/>
      <c r="J11" s="258"/>
      <c r="K11" s="262"/>
      <c r="L11" s="258"/>
      <c r="M11" s="262"/>
    </row>
    <row r="12" spans="1:13" ht="12.75">
      <c r="A12" s="192" t="s">
        <v>259</v>
      </c>
      <c r="B12" s="4"/>
      <c r="C12" s="356"/>
      <c r="D12" s="266"/>
      <c r="E12" s="267"/>
      <c r="F12" s="257"/>
      <c r="G12" s="268"/>
      <c r="H12" s="258"/>
      <c r="I12" s="269"/>
      <c r="J12" s="258"/>
      <c r="K12" s="269"/>
      <c r="L12" s="258"/>
      <c r="M12" s="269"/>
    </row>
    <row r="13" spans="1:13" ht="12.75">
      <c r="A13" s="263"/>
      <c r="B13" s="4"/>
      <c r="C13" s="389"/>
      <c r="D13" s="266" t="s">
        <v>596</v>
      </c>
      <c r="E13" s="260"/>
      <c r="F13" s="257"/>
      <c r="G13" s="261"/>
      <c r="H13" s="258"/>
      <c r="I13" s="262"/>
      <c r="J13" s="258"/>
      <c r="K13" s="262"/>
      <c r="L13" s="258"/>
      <c r="M13" s="262"/>
    </row>
    <row r="14" spans="1:13" ht="12.75">
      <c r="A14" s="192" t="s">
        <v>260</v>
      </c>
      <c r="B14" s="4"/>
      <c r="C14" s="356"/>
      <c r="D14" s="266"/>
      <c r="E14" s="267"/>
      <c r="F14" s="257"/>
      <c r="G14" s="268"/>
      <c r="H14" s="258"/>
      <c r="I14" s="269"/>
      <c r="J14" s="258"/>
      <c r="K14" s="269"/>
      <c r="L14" s="258"/>
      <c r="M14" s="269"/>
    </row>
    <row r="15" spans="1:13" ht="12.75">
      <c r="A15" s="259"/>
      <c r="B15" s="4"/>
      <c r="C15" s="389"/>
      <c r="D15" s="266" t="s">
        <v>596</v>
      </c>
      <c r="E15" s="260"/>
      <c r="F15" s="257"/>
      <c r="G15" s="261"/>
      <c r="H15" s="258"/>
      <c r="I15" s="262"/>
      <c r="J15" s="258"/>
      <c r="K15" s="262"/>
      <c r="L15" s="258"/>
      <c r="M15" s="262"/>
    </row>
    <row r="16" spans="1:13" ht="12.75">
      <c r="A16" s="192" t="s">
        <v>261</v>
      </c>
      <c r="B16" s="4"/>
      <c r="C16" s="356"/>
      <c r="D16" s="266"/>
      <c r="E16" s="267"/>
      <c r="F16" s="257"/>
      <c r="G16" s="268"/>
      <c r="H16" s="258"/>
      <c r="I16" s="269"/>
      <c r="J16" s="258"/>
      <c r="K16" s="269"/>
      <c r="L16" s="258"/>
      <c r="M16" s="269"/>
    </row>
    <row r="17" spans="1:13" ht="12.75">
      <c r="A17" s="259"/>
      <c r="B17" s="4"/>
      <c r="C17" s="389"/>
      <c r="D17" s="266" t="s">
        <v>596</v>
      </c>
      <c r="E17" s="260"/>
      <c r="F17" s="257"/>
      <c r="G17" s="261"/>
      <c r="H17" s="258"/>
      <c r="I17" s="262"/>
      <c r="J17" s="258"/>
      <c r="K17" s="262"/>
      <c r="L17" s="258"/>
      <c r="M17" s="262"/>
    </row>
    <row r="18" spans="1:13" ht="12.75">
      <c r="A18" s="192" t="s">
        <v>262</v>
      </c>
      <c r="B18" s="4"/>
      <c r="C18" s="356"/>
      <c r="D18" s="266"/>
      <c r="E18" s="267"/>
      <c r="F18" s="257"/>
      <c r="G18" s="268"/>
      <c r="H18" s="258"/>
      <c r="I18" s="269"/>
      <c r="J18" s="258"/>
      <c r="K18" s="269"/>
      <c r="L18" s="258"/>
      <c r="M18" s="269"/>
    </row>
    <row r="19" spans="1:13" ht="12.75">
      <c r="A19" s="263"/>
      <c r="B19" s="4"/>
      <c r="C19" s="389"/>
      <c r="D19" s="266" t="s">
        <v>596</v>
      </c>
      <c r="E19" s="260"/>
      <c r="F19" s="257"/>
      <c r="G19" s="261"/>
      <c r="H19" s="258"/>
      <c r="I19" s="262"/>
      <c r="J19" s="258"/>
      <c r="K19" s="262"/>
      <c r="L19" s="258"/>
      <c r="M19" s="262"/>
    </row>
    <row r="20" spans="1:13" ht="12.75">
      <c r="A20" s="192" t="s">
        <v>263</v>
      </c>
      <c r="B20" s="4"/>
      <c r="C20" s="356"/>
      <c r="D20" s="266"/>
      <c r="E20" s="267"/>
      <c r="F20" s="257"/>
      <c r="G20" s="268"/>
      <c r="H20" s="258"/>
      <c r="I20" s="269"/>
      <c r="J20" s="258"/>
      <c r="K20" s="269"/>
      <c r="L20" s="258"/>
      <c r="M20" s="269"/>
    </row>
    <row r="21" spans="1:13" ht="12.75">
      <c r="A21" s="263"/>
      <c r="B21" s="4"/>
      <c r="C21" s="389"/>
      <c r="D21" s="266" t="s">
        <v>596</v>
      </c>
      <c r="E21" s="260"/>
      <c r="F21" s="257"/>
      <c r="G21" s="261"/>
      <c r="H21" s="258"/>
      <c r="I21" s="262"/>
      <c r="J21" s="258"/>
      <c r="K21" s="262"/>
      <c r="L21" s="258"/>
      <c r="M21" s="262"/>
    </row>
    <row r="22" spans="1:13" ht="12.75">
      <c r="A22" s="192" t="s">
        <v>264</v>
      </c>
      <c r="B22" s="4"/>
      <c r="C22" s="356"/>
      <c r="D22" s="266"/>
      <c r="E22" s="267"/>
      <c r="F22" s="257"/>
      <c r="G22" s="268"/>
      <c r="H22" s="258"/>
      <c r="I22" s="269"/>
      <c r="J22" s="258"/>
      <c r="K22" s="269"/>
      <c r="L22" s="258"/>
      <c r="M22" s="269"/>
    </row>
    <row r="23" spans="1:13" ht="12.75">
      <c r="A23" s="263"/>
      <c r="B23" s="4"/>
      <c r="C23" s="389"/>
      <c r="D23" s="266" t="s">
        <v>596</v>
      </c>
      <c r="E23" s="260"/>
      <c r="F23" s="257"/>
      <c r="G23" s="261"/>
      <c r="H23" s="258"/>
      <c r="I23" s="262"/>
      <c r="J23" s="258"/>
      <c r="K23" s="262"/>
      <c r="L23" s="258"/>
      <c r="M23" s="262"/>
    </row>
    <row r="24" spans="1:13" ht="12.75">
      <c r="A24" s="192" t="s">
        <v>265</v>
      </c>
      <c r="B24" s="4"/>
      <c r="C24" s="356"/>
      <c r="D24" s="266"/>
      <c r="E24" s="267"/>
      <c r="F24" s="257"/>
      <c r="G24" s="268"/>
      <c r="H24" s="258"/>
      <c r="I24" s="269"/>
      <c r="J24" s="258"/>
      <c r="K24" s="269"/>
      <c r="L24" s="258"/>
      <c r="M24" s="269"/>
    </row>
    <row r="25" spans="1:13" ht="12.75">
      <c r="A25" s="263"/>
      <c r="B25" s="4"/>
      <c r="C25" s="389"/>
      <c r="D25" s="266" t="s">
        <v>596</v>
      </c>
      <c r="E25" s="260"/>
      <c r="F25" s="257"/>
      <c r="G25" s="261"/>
      <c r="H25" s="258"/>
      <c r="I25" s="262"/>
      <c r="J25" s="258"/>
      <c r="K25" s="262"/>
      <c r="L25" s="258"/>
      <c r="M25" s="262"/>
    </row>
    <row r="26" spans="1:13" ht="12.75">
      <c r="A26" s="192" t="s">
        <v>348</v>
      </c>
      <c r="B26" s="4"/>
      <c r="C26" s="356"/>
      <c r="D26" s="266"/>
      <c r="E26" s="267"/>
      <c r="F26" s="257"/>
      <c r="G26" s="268"/>
      <c r="H26" s="258"/>
      <c r="I26" s="269"/>
      <c r="J26" s="258"/>
      <c r="K26" s="269"/>
      <c r="L26" s="258"/>
      <c r="M26" s="269"/>
    </row>
    <row r="27" spans="1:13" ht="12.75">
      <c r="A27" s="263"/>
      <c r="B27" s="4"/>
      <c r="C27" s="389"/>
      <c r="D27" s="266" t="s">
        <v>596</v>
      </c>
      <c r="E27" s="260"/>
      <c r="F27" s="257"/>
      <c r="G27" s="261"/>
      <c r="H27" s="258"/>
      <c r="I27" s="262"/>
      <c r="J27" s="258"/>
      <c r="K27" s="262"/>
      <c r="L27" s="258"/>
      <c r="M27" s="262"/>
    </row>
    <row r="28" spans="1:13" ht="12.75">
      <c r="A28" s="192" t="s">
        <v>349</v>
      </c>
      <c r="B28" s="4"/>
      <c r="C28" s="356"/>
      <c r="D28" s="266"/>
      <c r="E28" s="267"/>
      <c r="F28" s="257"/>
      <c r="G28" s="268"/>
      <c r="H28" s="258"/>
      <c r="I28" s="269"/>
      <c r="J28" s="258"/>
      <c r="K28" s="269"/>
      <c r="L28" s="258"/>
      <c r="M28" s="269"/>
    </row>
    <row r="29" spans="1:13" ht="12.75">
      <c r="A29" s="263"/>
      <c r="B29" s="4"/>
      <c r="C29" s="389"/>
      <c r="D29" s="266" t="s">
        <v>596</v>
      </c>
      <c r="E29" s="260"/>
      <c r="F29" s="257"/>
      <c r="G29" s="261"/>
      <c r="H29" s="258"/>
      <c r="I29" s="262"/>
      <c r="J29" s="258"/>
      <c r="K29" s="262"/>
      <c r="L29" s="258"/>
      <c r="M29" s="262"/>
    </row>
    <row r="30" spans="1:13" ht="12.75">
      <c r="A30" s="192" t="s">
        <v>68</v>
      </c>
      <c r="B30" s="4"/>
      <c r="C30" s="356"/>
      <c r="D30" s="266"/>
      <c r="E30" s="267"/>
      <c r="F30" s="257"/>
      <c r="G30" s="268"/>
      <c r="H30" s="258"/>
      <c r="I30" s="269"/>
      <c r="J30" s="258"/>
      <c r="K30" s="269"/>
      <c r="L30" s="258"/>
      <c r="M30" s="269"/>
    </row>
    <row r="31" spans="1:13" ht="12.75">
      <c r="A31" s="263"/>
      <c r="B31" s="4"/>
      <c r="C31" s="389"/>
      <c r="D31" s="266" t="s">
        <v>596</v>
      </c>
      <c r="E31" s="260"/>
      <c r="F31" s="257"/>
      <c r="G31" s="261"/>
      <c r="H31" s="258"/>
      <c r="I31" s="262"/>
      <c r="J31" s="258"/>
      <c r="K31" s="262"/>
      <c r="L31" s="258"/>
      <c r="M31" s="262"/>
    </row>
    <row r="32" spans="1:13" ht="12.75">
      <c r="A32" s="192" t="s">
        <v>69</v>
      </c>
      <c r="B32" s="4"/>
      <c r="C32" s="356"/>
      <c r="D32" s="266"/>
      <c r="E32" s="267"/>
      <c r="F32" s="257"/>
      <c r="G32" s="268"/>
      <c r="H32" s="258"/>
      <c r="I32" s="269"/>
      <c r="J32" s="258"/>
      <c r="K32" s="269"/>
      <c r="L32" s="258"/>
      <c r="M32" s="269"/>
    </row>
    <row r="33" spans="1:13" ht="12.75">
      <c r="A33" s="263"/>
      <c r="E33" s="264"/>
      <c r="G33" s="265"/>
      <c r="H33" s="48"/>
      <c r="I33" s="48"/>
      <c r="J33" s="48"/>
      <c r="K33" s="48"/>
      <c r="L33" s="171"/>
      <c r="M33" s="48"/>
    </row>
    <row r="34" spans="1:13" ht="12.75">
      <c r="A34" s="263"/>
      <c r="E34" s="264"/>
      <c r="G34" s="265"/>
      <c r="H34" s="48"/>
      <c r="I34" s="48"/>
      <c r="J34" s="48"/>
      <c r="K34" s="48"/>
      <c r="L34" s="171"/>
      <c r="M34" s="48"/>
    </row>
    <row r="35" spans="1:13" ht="12.75">
      <c r="A35" s="10"/>
      <c r="D35" s="46"/>
      <c r="G35" s="265"/>
      <c r="H35" s="48"/>
      <c r="I35" s="46" t="s">
        <v>196</v>
      </c>
      <c r="J35" s="48"/>
      <c r="K35" s="48"/>
      <c r="L35" s="171"/>
      <c r="M35" s="48">
        <f>SUM(M10:M32)</f>
        <v>0</v>
      </c>
    </row>
    <row r="36" spans="1:13" ht="12.75">
      <c r="A36" s="10"/>
      <c r="D36" s="46"/>
      <c r="G36" s="265"/>
      <c r="H36" s="48"/>
      <c r="I36" s="46"/>
      <c r="J36" s="48"/>
      <c r="K36" s="48"/>
      <c r="L36" s="171"/>
      <c r="M36" s="48"/>
    </row>
    <row r="37" spans="1:13" ht="12.75">
      <c r="A37" s="10"/>
      <c r="D37" s="46"/>
      <c r="G37" s="265"/>
      <c r="H37" s="48"/>
      <c r="I37" s="46" t="s">
        <v>197</v>
      </c>
      <c r="J37" s="48"/>
      <c r="K37" s="48"/>
      <c r="L37" s="171"/>
      <c r="M37" s="51"/>
    </row>
    <row r="38" spans="1:13" ht="12.75">
      <c r="A38" s="10"/>
      <c r="D38" s="46"/>
      <c r="G38" s="265"/>
      <c r="H38" s="48"/>
      <c r="I38" s="46"/>
      <c r="J38" s="48"/>
      <c r="K38" s="48"/>
      <c r="L38" s="171"/>
      <c r="M38" s="48"/>
    </row>
    <row r="39" spans="1:13" ht="13.5" thickBot="1">
      <c r="A39" s="10"/>
      <c r="D39" s="46"/>
      <c r="G39" s="265"/>
      <c r="H39" s="48"/>
      <c r="I39" s="46" t="s">
        <v>198</v>
      </c>
      <c r="J39" s="48"/>
      <c r="K39" s="48"/>
      <c r="L39" s="407" t="s">
        <v>71</v>
      </c>
      <c r="M39" s="67">
        <f>+M35-M37</f>
        <v>0</v>
      </c>
    </row>
    <row r="40" spans="1:7" ht="13.5" thickTop="1">
      <c r="A40" s="10"/>
      <c r="G40" s="265"/>
    </row>
    <row r="41" spans="1:13" ht="5.25" customHeight="1" thickBot="1">
      <c r="A41" s="409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</row>
    <row r="42" ht="13.5" thickTop="1">
      <c r="A42" s="10"/>
    </row>
    <row r="43" spans="1:10" ht="12.75">
      <c r="A43" s="10"/>
      <c r="C43" s="377" t="s">
        <v>70</v>
      </c>
      <c r="D43" s="46"/>
      <c r="E43" s="46"/>
      <c r="F43" s="46"/>
      <c r="G43" s="46"/>
      <c r="H43" s="46"/>
      <c r="I43" s="413">
        <f>+'A-1'!K5</f>
        <v>2020</v>
      </c>
      <c r="J43" s="305"/>
    </row>
    <row r="44" ht="12.75">
      <c r="A44" s="10"/>
    </row>
    <row r="45" spans="1:13" ht="12.75">
      <c r="A45" s="10"/>
      <c r="I45" s="49">
        <f>+'A-1'!K5</f>
        <v>2020</v>
      </c>
      <c r="L45" s="18" t="s">
        <v>71</v>
      </c>
      <c r="M45" s="61"/>
    </row>
    <row r="46" spans="1:13" ht="12.75">
      <c r="A46" s="10"/>
      <c r="I46" s="49">
        <f>+I45+1</f>
        <v>2021</v>
      </c>
      <c r="M46" s="227"/>
    </row>
    <row r="47" spans="1:13" ht="12.75">
      <c r="A47" s="10"/>
      <c r="I47" s="49">
        <f>+I46+1</f>
        <v>2022</v>
      </c>
      <c r="M47" s="227"/>
    </row>
    <row r="48" spans="1:13" ht="12.75">
      <c r="A48" s="10"/>
      <c r="I48" s="49">
        <f>+I47+1</f>
        <v>2023</v>
      </c>
      <c r="M48" s="227"/>
    </row>
    <row r="49" spans="1:13" ht="12.75">
      <c r="A49" s="10"/>
      <c r="I49" s="49">
        <f>+I48+1</f>
        <v>2024</v>
      </c>
      <c r="M49" s="227"/>
    </row>
    <row r="50" spans="9:13" ht="12.75">
      <c r="I50" s="18" t="s">
        <v>72</v>
      </c>
      <c r="M50" s="435"/>
    </row>
    <row r="51" spans="1:13" ht="12.75">
      <c r="A51" s="10"/>
      <c r="M51" s="48"/>
    </row>
    <row r="52" spans="1:13" ht="13.5" thickBot="1">
      <c r="A52" s="10"/>
      <c r="K52" s="46" t="s">
        <v>586</v>
      </c>
      <c r="L52" s="46" t="s">
        <v>71</v>
      </c>
      <c r="M52" s="337">
        <f>SUM(M45:M50)</f>
        <v>0</v>
      </c>
    </row>
    <row r="53" ht="13.5" thickTop="1">
      <c r="A53" s="10"/>
    </row>
    <row r="54" spans="1:13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2" ht="15">
      <c r="A55" s="10"/>
      <c r="B55" s="128"/>
    </row>
    <row r="56" spans="1:2" ht="15">
      <c r="A56" s="10"/>
      <c r="B56" s="128"/>
    </row>
    <row r="57" ht="15">
      <c r="B57" s="128"/>
    </row>
    <row r="58" ht="15">
      <c r="B58" s="128"/>
    </row>
    <row r="59" ht="15">
      <c r="B59" s="128"/>
    </row>
  </sheetData>
  <sheetProtection password="CF2D" sheet="1" objects="1" scenarios="1"/>
  <printOptions horizontalCentered="1"/>
  <pageMargins left="0" right="0" top="0.5" bottom="0" header="0" footer="0"/>
  <pageSetup horizontalDpi="600" verticalDpi="600" orientation="portrait" scale="81" r:id="rId4"/>
  <headerFooter alignWithMargins="0">
    <oddFooter>&amp;CA-6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AC94"/>
  <sheetViews>
    <sheetView zoomScalePageLayoutView="0" workbookViewId="0" topLeftCell="A1">
      <selection activeCell="B4" sqref="B4"/>
    </sheetView>
  </sheetViews>
  <sheetFormatPr defaultColWidth="7.8515625" defaultRowHeight="12.75"/>
  <cols>
    <col min="1" max="1" width="2.28125" style="18" customWidth="1"/>
    <col min="2" max="2" width="10.00390625" style="18" customWidth="1"/>
    <col min="3" max="3" width="1.421875" style="18" customWidth="1"/>
    <col min="4" max="4" width="24.57421875" style="18" customWidth="1"/>
    <col min="5" max="5" width="1.421875" style="18" customWidth="1"/>
    <col min="6" max="6" width="10.00390625" style="18" customWidth="1"/>
    <col min="7" max="7" width="1.421875" style="18" customWidth="1"/>
    <col min="8" max="8" width="54.57421875" style="18" customWidth="1"/>
    <col min="9" max="16384" width="7.8515625" style="18" customWidth="1"/>
  </cols>
  <sheetData>
    <row r="1" spans="1:29" ht="12.75">
      <c r="A1" s="41">
        <f>+Open!G14</f>
        <v>0</v>
      </c>
      <c r="B1" s="42"/>
      <c r="C1" s="41"/>
      <c r="D1" s="41"/>
      <c r="E1" s="41"/>
      <c r="F1" s="41"/>
      <c r="G1" s="41"/>
      <c r="H1" s="41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12.75">
      <c r="A2" s="41" t="s">
        <v>257</v>
      </c>
      <c r="B2" s="42"/>
      <c r="C2" s="41"/>
      <c r="D2" s="41"/>
      <c r="E2" s="41"/>
      <c r="F2" s="41"/>
      <c r="G2" s="41"/>
      <c r="H2" s="4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2:8" ht="12.75">
      <c r="B3" s="53"/>
      <c r="C3" s="208"/>
      <c r="D3" s="208"/>
      <c r="E3" s="208"/>
      <c r="F3" s="208"/>
      <c r="G3" s="208"/>
      <c r="H3" s="208"/>
    </row>
    <row r="4" spans="2:6" ht="12.75">
      <c r="B4" s="201" t="s">
        <v>252</v>
      </c>
      <c r="F4" s="189" t="s">
        <v>256</v>
      </c>
    </row>
    <row r="5" spans="1:8" ht="12.75">
      <c r="A5" s="10"/>
      <c r="B5" s="190" t="s">
        <v>253</v>
      </c>
      <c r="D5" s="270" t="s">
        <v>344</v>
      </c>
      <c r="F5" s="190" t="s">
        <v>255</v>
      </c>
      <c r="H5" s="191" t="s">
        <v>254</v>
      </c>
    </row>
    <row r="6" ht="12.75">
      <c r="F6" s="10"/>
    </row>
    <row r="7" spans="1:8" ht="12.75">
      <c r="A7" s="263" t="s">
        <v>472</v>
      </c>
      <c r="B7" s="272"/>
      <c r="C7" s="228"/>
      <c r="D7" s="425" t="str">
        <f>IF(B7="A-1","Balance Sheet",IF(B7="A-2","Income Statement",IF(B7="A-3","Statement of Operating Expenses",IF(B7="A-4","Statement of Cash Flow",IF(OR(B7="A-5a",B7="A-5b"),"Statement of Changes in Equity",IF(B7="A-6","Schedule of Long-Term Debt"," "))))))</f>
        <v> </v>
      </c>
      <c r="E7" s="228"/>
      <c r="F7" s="273"/>
      <c r="H7" s="458"/>
    </row>
    <row r="8" spans="1:8" ht="12.75">
      <c r="A8" s="228"/>
      <c r="B8" s="259"/>
      <c r="C8" s="228"/>
      <c r="D8" s="263"/>
      <c r="E8" s="228"/>
      <c r="F8" s="263"/>
      <c r="H8" s="459"/>
    </row>
    <row r="9" spans="1:8" ht="12.75">
      <c r="A9" s="263" t="s">
        <v>472</v>
      </c>
      <c r="B9" s="272"/>
      <c r="C9" s="228"/>
      <c r="D9" s="425" t="str">
        <f>IF(B9="A-1","Balance Sheet",IF(B9="A-2","Income Statement",IF(B9="A-3","Statement of Operating Expenses",IF(B9="A-4","Statement of Cash Flow",IF(OR(B9="A-5a",B9="A-5b"),"Statement of Changes in Equity",IF(B9="A-6","Schedule of Long-Term Debt"," "))))))</f>
        <v> </v>
      </c>
      <c r="E9" s="228"/>
      <c r="F9" s="273"/>
      <c r="H9" s="458"/>
    </row>
    <row r="10" spans="1:8" ht="12.75">
      <c r="A10" s="228"/>
      <c r="B10" s="259"/>
      <c r="C10" s="228"/>
      <c r="D10" s="263"/>
      <c r="E10" s="228"/>
      <c r="F10" s="263"/>
      <c r="H10" s="459"/>
    </row>
    <row r="11" spans="1:8" ht="12.75">
      <c r="A11" s="263" t="s">
        <v>472</v>
      </c>
      <c r="B11" s="272"/>
      <c r="C11" s="228"/>
      <c r="D11" s="425" t="str">
        <f>IF(B11="A-1","Balance Sheet",IF(B11="A-2","Income Statement",IF(B11="A-3","Statement of Operating Expenses",IF(B11="A-4","Statement of Cash Flow",IF(OR(B11="A-5a",B11="A-5b"),"Statement of Changes in Equity",IF(B11="A-6","Schedule of Long-Term Debt"," "))))))</f>
        <v> </v>
      </c>
      <c r="E11" s="228"/>
      <c r="F11" s="273"/>
      <c r="H11" s="458"/>
    </row>
    <row r="12" spans="1:8" ht="12.75">
      <c r="A12" s="228"/>
      <c r="B12" s="259"/>
      <c r="C12" s="228"/>
      <c r="D12" s="263"/>
      <c r="E12" s="228"/>
      <c r="F12" s="263"/>
      <c r="H12" s="459"/>
    </row>
    <row r="13" spans="1:8" ht="12.75">
      <c r="A13" s="263" t="s">
        <v>472</v>
      </c>
      <c r="B13" s="272"/>
      <c r="C13" s="228"/>
      <c r="D13" s="425" t="str">
        <f>IF(B13="A-1","Balance Sheet",IF(B13="A-2","Income Statement",IF(B13="A-3","Statement of Operating Expenses",IF(B13="A-4","Statement of Cash Flow",IF(OR(B13="A-5a",B13="A-5b"),"Statement of Changes in Equity",IF(B13="A-6","Schedule of Long-Term Debt"," "))))))</f>
        <v> </v>
      </c>
      <c r="E13" s="228"/>
      <c r="F13" s="273"/>
      <c r="H13" s="458"/>
    </row>
    <row r="14" spans="1:8" ht="12.75">
      <c r="A14" s="228"/>
      <c r="B14" s="259"/>
      <c r="C14" s="228"/>
      <c r="D14" s="263"/>
      <c r="E14" s="228"/>
      <c r="F14" s="263"/>
      <c r="H14" s="459"/>
    </row>
    <row r="15" spans="1:8" ht="12.75">
      <c r="A15" s="263" t="s">
        <v>472</v>
      </c>
      <c r="B15" s="272"/>
      <c r="C15" s="228"/>
      <c r="D15" s="425" t="str">
        <f>IF(B15="A-1","Balance Sheet",IF(B15="A-2","Income Statement",IF(B15="A-3","Statement of Operating Expenses",IF(B15="A-4","Statement of Cash Flow",IF(OR(B15="A-5a",B15="A-5b"),"Statement of Changes in Equity",IF(B15="A-6","Schedule of Long-Term Debt"," "))))))</f>
        <v> </v>
      </c>
      <c r="E15" s="228"/>
      <c r="F15" s="273"/>
      <c r="H15" s="458"/>
    </row>
    <row r="16" spans="1:8" ht="12.75">
      <c r="A16" s="228"/>
      <c r="B16" s="259"/>
      <c r="C16" s="228"/>
      <c r="D16" s="263"/>
      <c r="E16" s="228"/>
      <c r="F16" s="263"/>
      <c r="H16" s="459"/>
    </row>
    <row r="17" spans="1:8" ht="12.75">
      <c r="A17" s="263" t="s">
        <v>472</v>
      </c>
      <c r="B17" s="272"/>
      <c r="C17" s="228"/>
      <c r="D17" s="425" t="str">
        <f>IF(B17="A-1","Balance Sheet",IF(B17="A-2","Income Statement",IF(B17="A-3","Statement of Operating Expenses",IF(B17="A-4","Statement of Cash Flow",IF(OR(B17="A-5a",B17="A-5b"),"Statement of Changes in Equity",IF(B17="A-6","Schedule of Long-Term Debt"," "))))))</f>
        <v> </v>
      </c>
      <c r="E17" s="228"/>
      <c r="F17" s="273"/>
      <c r="H17" s="458"/>
    </row>
    <row r="18" spans="1:8" ht="12.75">
      <c r="A18" s="228"/>
      <c r="B18" s="259"/>
      <c r="C18" s="228"/>
      <c r="D18" s="263"/>
      <c r="E18" s="228"/>
      <c r="F18" s="263"/>
      <c r="H18" s="459"/>
    </row>
    <row r="19" spans="1:8" ht="12.75">
      <c r="A19" s="263" t="s">
        <v>472</v>
      </c>
      <c r="B19" s="272"/>
      <c r="C19" s="228"/>
      <c r="D19" s="425" t="str">
        <f>IF(B19="A-1","Balance Sheet",IF(B19="A-2","Income Statement",IF(B19="A-3","Statement of Operating Expenses",IF(B19="A-4","Statement of Cash Flow",IF(OR(B19="A-5a",B19="A-5b"),"Statement of Changes in Equity",IF(B19="A-6","Schedule of Long-Term Debt"," "))))))</f>
        <v> </v>
      </c>
      <c r="E19" s="228"/>
      <c r="F19" s="273"/>
      <c r="H19" s="458"/>
    </row>
    <row r="20" spans="1:8" ht="12.75">
      <c r="A20" s="228"/>
      <c r="B20" s="259"/>
      <c r="C20" s="228"/>
      <c r="D20" s="263"/>
      <c r="E20" s="228"/>
      <c r="F20" s="263"/>
      <c r="H20" s="459"/>
    </row>
    <row r="21" spans="1:8" ht="12.75">
      <c r="A21" s="263" t="s">
        <v>472</v>
      </c>
      <c r="B21" s="272"/>
      <c r="C21" s="228"/>
      <c r="D21" s="425" t="str">
        <f>IF(B21="A-1","Balance Sheet",IF(B21="A-2","Income Statement",IF(B21="A-3","Statement of Operating Expenses",IF(B21="A-4","Statement of Cash Flow",IF(OR(B21="A-5a",B21="A-5b"),"Statement of Changes in Equity",IF(B21="A-6","Schedule of Long-Term Debt"," "))))))</f>
        <v> </v>
      </c>
      <c r="E21" s="228"/>
      <c r="F21" s="273"/>
      <c r="H21" s="458"/>
    </row>
    <row r="22" spans="1:8" ht="12.75">
      <c r="A22" s="228"/>
      <c r="B22" s="259"/>
      <c r="C22" s="228"/>
      <c r="D22" s="263"/>
      <c r="E22" s="228"/>
      <c r="F22" s="263"/>
      <c r="H22" s="459"/>
    </row>
    <row r="23" spans="1:8" ht="12.75">
      <c r="A23" s="263" t="s">
        <v>472</v>
      </c>
      <c r="B23" s="272"/>
      <c r="C23" s="228"/>
      <c r="D23" s="425" t="str">
        <f>IF(B23="A-1","Balance Sheet",IF(B23="A-2","Income Statement",IF(B23="A-3","Statement of Operating Expenses",IF(B23="A-4","Statement of Cash Flow",IF(OR(B23="A-5a",B23="A-5b"),"Statement of Changes in Equity",IF(B23="A-6","Schedule of Long-Term Debt"," "))))))</f>
        <v> </v>
      </c>
      <c r="E23" s="228"/>
      <c r="F23" s="273"/>
      <c r="H23" s="458"/>
    </row>
    <row r="24" spans="1:8" ht="12.75">
      <c r="A24" s="228"/>
      <c r="B24" s="259"/>
      <c r="C24" s="228"/>
      <c r="D24" s="263"/>
      <c r="E24" s="228"/>
      <c r="F24" s="263"/>
      <c r="H24" s="459"/>
    </row>
    <row r="25" spans="1:8" ht="12.75">
      <c r="A25" s="263" t="s">
        <v>472</v>
      </c>
      <c r="B25" s="272"/>
      <c r="C25" s="228"/>
      <c r="D25" s="425" t="str">
        <f>IF(B25="A-1","Balance Sheet",IF(B25="A-2","Income Statement",IF(B25="A-3","Statement of Operating Expenses",IF(B25="A-4","Statement of Cash Flow",IF(OR(B25="A-5a",B25="A-5b"),"Statement of Changes in Equity",IF(B25="A-6","Schedule of Long-Term Debt"," "))))))</f>
        <v> </v>
      </c>
      <c r="E25" s="228"/>
      <c r="F25" s="273"/>
      <c r="H25" s="458"/>
    </row>
    <row r="26" spans="1:8" ht="12.75">
      <c r="A26" s="228"/>
      <c r="B26" s="259"/>
      <c r="C26" s="228"/>
      <c r="D26" s="263"/>
      <c r="E26" s="228"/>
      <c r="F26" s="263"/>
      <c r="H26" s="459"/>
    </row>
    <row r="27" spans="1:8" ht="12.75">
      <c r="A27" s="263" t="s">
        <v>472</v>
      </c>
      <c r="B27" s="272"/>
      <c r="C27" s="228"/>
      <c r="D27" s="425" t="str">
        <f>IF(B27="A-1","Balance Sheet",IF(B27="A-2","Income Statement",IF(B27="A-3","Statement of Operating Expenses",IF(B27="A-4","Statement of Cash Flow",IF(OR(B27="A-5a",B27="A-5b"),"Statement of Changes in Equity",IF(B27="A-6","Schedule of Long-Term Debt"," "))))))</f>
        <v> </v>
      </c>
      <c r="E27" s="228"/>
      <c r="F27" s="273"/>
      <c r="H27" s="458"/>
    </row>
    <row r="28" spans="1:8" ht="12.75">
      <c r="A28" s="228"/>
      <c r="B28" s="259"/>
      <c r="C28" s="228"/>
      <c r="D28" s="263"/>
      <c r="E28" s="228"/>
      <c r="F28" s="263"/>
      <c r="H28" s="459"/>
    </row>
    <row r="29" spans="1:8" ht="12.75">
      <c r="A29" s="263" t="s">
        <v>472</v>
      </c>
      <c r="B29" s="272"/>
      <c r="C29" s="228"/>
      <c r="D29" s="425" t="str">
        <f>IF(B29="A-1","Balance Sheet",IF(B29="A-2","Income Statement",IF(B29="A-3","Statement of Operating Expenses",IF(B29="A-4","Statement of Cash Flow",IF(OR(B29="A-5a",B29="A-5b"),"Statement of Changes in Equity",IF(B29="A-6","Schedule of Long-Term Debt"," "))))))</f>
        <v> </v>
      </c>
      <c r="E29" s="228"/>
      <c r="F29" s="273"/>
      <c r="H29" s="458"/>
    </row>
    <row r="30" spans="1:8" ht="12.75">
      <c r="A30" s="228"/>
      <c r="B30" s="259"/>
      <c r="C30" s="228"/>
      <c r="D30" s="263"/>
      <c r="E30" s="228"/>
      <c r="F30" s="263"/>
      <c r="H30" s="459"/>
    </row>
    <row r="31" spans="1:8" ht="12.75">
      <c r="A31" s="263" t="s">
        <v>472</v>
      </c>
      <c r="B31" s="272"/>
      <c r="C31" s="228"/>
      <c r="D31" s="425" t="str">
        <f>IF(B31="A-1","Balance Sheet",IF(B31="A-2","Income Statement",IF(B31="A-3","Statement of Operating Expenses",IF(B31="A-4","Statement of Cash Flow",IF(OR(B31="A-5a",B31="A-5b"),"Statement of Changes in Equity",IF(B31="A-6","Schedule of Long-Term Debt"," "))))))</f>
        <v> </v>
      </c>
      <c r="E31" s="228"/>
      <c r="F31" s="273"/>
      <c r="H31" s="458"/>
    </row>
    <row r="32" spans="1:8" ht="12.75">
      <c r="A32" s="228"/>
      <c r="B32" s="259"/>
      <c r="C32" s="228"/>
      <c r="D32" s="263"/>
      <c r="E32" s="228"/>
      <c r="F32" s="263"/>
      <c r="H32" s="459"/>
    </row>
    <row r="33" spans="1:8" ht="12.75">
      <c r="A33" s="263" t="s">
        <v>472</v>
      </c>
      <c r="B33" s="272"/>
      <c r="C33" s="228"/>
      <c r="D33" s="425" t="str">
        <f>IF(B33="A-1","Balance Sheet",IF(B33="A-2","Income Statement",IF(B33="A-3","Statement of Operating Expenses",IF(B33="A-4","Statement of Cash Flow",IF(OR(B33="A-5a",B33="A-5b"),"Statement of Changes in Equity",IF(B33="A-6","Schedule of Long-Term Debt"," "))))))</f>
        <v> </v>
      </c>
      <c r="E33" s="228"/>
      <c r="F33" s="273"/>
      <c r="H33" s="458"/>
    </row>
    <row r="34" spans="1:8" ht="12.75">
      <c r="A34" s="228"/>
      <c r="B34" s="259"/>
      <c r="C34" s="228"/>
      <c r="D34" s="263"/>
      <c r="E34" s="228"/>
      <c r="F34" s="263"/>
      <c r="H34" s="459"/>
    </row>
    <row r="35" spans="1:8" ht="12.75">
      <c r="A35" s="263" t="s">
        <v>472</v>
      </c>
      <c r="B35" s="272"/>
      <c r="C35" s="228"/>
      <c r="D35" s="425" t="str">
        <f>IF(B35="A-1","Balance Sheet",IF(B35="A-2","Income Statement",IF(B35="A-3","Statement of Operating Expenses",IF(B35="A-4","Statement of Cash Flow",IF(OR(B35="A-5a",B35="A-5b"),"Statement of Changes in Equity",IF(B35="A-6","Schedule of Long-Term Debt"," "))))))</f>
        <v> </v>
      </c>
      <c r="E35" s="228"/>
      <c r="F35" s="273"/>
      <c r="H35" s="458"/>
    </row>
    <row r="36" spans="1:8" ht="12.75">
      <c r="A36" s="228"/>
      <c r="B36" s="259"/>
      <c r="C36" s="228"/>
      <c r="D36" s="263"/>
      <c r="E36" s="228"/>
      <c r="F36" s="263"/>
      <c r="H36" s="459"/>
    </row>
    <row r="37" spans="1:8" ht="12.75">
      <c r="A37" s="263" t="s">
        <v>472</v>
      </c>
      <c r="B37" s="272"/>
      <c r="C37" s="228"/>
      <c r="D37" s="425" t="str">
        <f>IF(B37="A-1","Balance Sheet",IF(B37="A-2","Income Statement",IF(B37="A-3","Statement of Operating Expenses",IF(B37="A-4","Statement of Cash Flow",IF(OR(B37="A-5a",B37="A-5b"),"Statement of Changes in Equity",IF(B37="A-6","Schedule of Long-Term Debt"," "))))))</f>
        <v> </v>
      </c>
      <c r="E37" s="228"/>
      <c r="F37" s="273"/>
      <c r="H37" s="458"/>
    </row>
    <row r="38" spans="1:8" ht="12.75">
      <c r="A38" s="228"/>
      <c r="B38" s="259"/>
      <c r="C38" s="228"/>
      <c r="D38" s="263"/>
      <c r="E38" s="228"/>
      <c r="F38" s="263"/>
      <c r="H38" s="459"/>
    </row>
    <row r="39" spans="1:8" ht="12.75">
      <c r="A39" s="263" t="s">
        <v>472</v>
      </c>
      <c r="B39" s="272"/>
      <c r="C39" s="228"/>
      <c r="D39" s="425" t="str">
        <f>IF(B39="A-1","Balance Sheet",IF(B39="A-2","Income Statement",IF(B39="A-3","Statement of Operating Expenses",IF(B39="A-4","Statement of Cash Flow",IF(OR(B39="A-5a",B39="A-5b"),"Statement of Changes in Equity",IF(B39="A-6","Schedule of Long-Term Debt"," "))))))</f>
        <v> </v>
      </c>
      <c r="E39" s="228"/>
      <c r="F39" s="273"/>
      <c r="H39" s="458"/>
    </row>
    <row r="40" spans="1:8" ht="12.75">
      <c r="A40" s="228"/>
      <c r="B40" s="259"/>
      <c r="C40" s="228"/>
      <c r="D40" s="263"/>
      <c r="E40" s="228"/>
      <c r="F40" s="263"/>
      <c r="H40" s="459"/>
    </row>
    <row r="41" spans="1:8" ht="12.75">
      <c r="A41" s="263" t="s">
        <v>472</v>
      </c>
      <c r="B41" s="272"/>
      <c r="C41" s="228"/>
      <c r="D41" s="425" t="str">
        <f>IF(B41="A-1","Balance Sheet",IF(B41="A-2","Income Statement",IF(B41="A-3","Statement of Operating Expenses",IF(B41="A-4","Statement of Cash Flow",IF(OR(B41="A-5a",B41="A-5b"),"Statement of Changes in Equity",IF(B41="A-6","Schedule of Long-Term Debt"," "))))))</f>
        <v> </v>
      </c>
      <c r="E41" s="228"/>
      <c r="F41" s="273"/>
      <c r="H41" s="458"/>
    </row>
    <row r="42" spans="1:8" ht="12.75">
      <c r="A42" s="228"/>
      <c r="B42" s="259"/>
      <c r="C42" s="228"/>
      <c r="D42" s="263"/>
      <c r="E42" s="228"/>
      <c r="F42" s="263"/>
      <c r="H42" s="459"/>
    </row>
    <row r="43" spans="1:8" ht="12.75">
      <c r="A43" s="263" t="s">
        <v>472</v>
      </c>
      <c r="B43" s="272"/>
      <c r="C43" s="228"/>
      <c r="D43" s="425" t="str">
        <f>IF(B43="A-1","Balance Sheet",IF(B43="A-2","Income Statement",IF(B43="A-3","Statement of Operating Expenses",IF(B43="A-4","Statement of Cash Flow",IF(OR(B43="A-5a",B43="A-5b"),"Statement of Changes in Equity",IF(B43="A-6","Schedule of Long-Term Debt"," "))))))</f>
        <v> </v>
      </c>
      <c r="E43" s="228"/>
      <c r="F43" s="273"/>
      <c r="H43" s="458"/>
    </row>
    <row r="44" spans="1:8" ht="12.75">
      <c r="A44" s="228"/>
      <c r="B44" s="259"/>
      <c r="C44" s="228"/>
      <c r="D44" s="263"/>
      <c r="E44" s="228"/>
      <c r="F44" s="263"/>
      <c r="H44" s="459"/>
    </row>
    <row r="45" spans="1:8" ht="12.75">
      <c r="A45" s="263" t="s">
        <v>472</v>
      </c>
      <c r="B45" s="272"/>
      <c r="C45" s="228"/>
      <c r="D45" s="425" t="str">
        <f>IF(B45="A-1","Balance Sheet",IF(B45="A-2","Income Statement",IF(B45="A-3","Statement of Operating Expenses",IF(B45="A-4","Statement of Cash Flow",IF(OR(B45="A-5a",B45="A-5b"),"Statement of Changes in Equity",IF(B45="A-6","Schedule of Long-Term Debt"," "))))))</f>
        <v> </v>
      </c>
      <c r="E45" s="228"/>
      <c r="F45" s="273"/>
      <c r="H45" s="458"/>
    </row>
    <row r="46" spans="1:8" ht="12.75">
      <c r="A46" s="228"/>
      <c r="B46" s="259"/>
      <c r="C46" s="228"/>
      <c r="D46" s="263"/>
      <c r="E46" s="228"/>
      <c r="F46" s="263"/>
      <c r="H46" s="459"/>
    </row>
    <row r="47" spans="1:8" ht="12.75">
      <c r="A47" s="263" t="s">
        <v>472</v>
      </c>
      <c r="B47" s="272"/>
      <c r="C47" s="228"/>
      <c r="D47" s="425" t="str">
        <f>IF(B47="A-1","Balance Sheet",IF(B47="A-2","Income Statement",IF(B47="A-3","Statement of Operating Expenses",IF(B47="A-4","Statement of Cash Flow",IF(OR(B47="A-5a",B47="A-5b"),"Statement of Changes in Equity",IF(B47="A-6","Schedule of Long-Term Debt"," "))))))</f>
        <v> </v>
      </c>
      <c r="E47" s="228"/>
      <c r="F47" s="273"/>
      <c r="H47" s="458"/>
    </row>
    <row r="48" spans="1:8" ht="12.75">
      <c r="A48" s="228"/>
      <c r="B48" s="259"/>
      <c r="C48" s="228"/>
      <c r="D48" s="263"/>
      <c r="E48" s="228"/>
      <c r="F48" s="263"/>
      <c r="H48" s="196"/>
    </row>
    <row r="49" spans="1:8" ht="12.75">
      <c r="A49" s="228"/>
      <c r="B49" s="259"/>
      <c r="C49" s="228"/>
      <c r="D49" s="263"/>
      <c r="E49" s="228"/>
      <c r="F49" s="263"/>
      <c r="H49" s="196"/>
    </row>
    <row r="50" spans="1:8" ht="12.75">
      <c r="A50" s="228"/>
      <c r="B50" s="259"/>
      <c r="C50" s="228"/>
      <c r="D50" s="263"/>
      <c r="E50" s="228"/>
      <c r="F50" s="263"/>
      <c r="H50" s="196"/>
    </row>
    <row r="51" spans="1:8" ht="12.75">
      <c r="A51" s="228"/>
      <c r="B51" s="259"/>
      <c r="C51" s="228"/>
      <c r="D51" s="263"/>
      <c r="E51" s="228"/>
      <c r="F51" s="263"/>
      <c r="H51" s="196"/>
    </row>
    <row r="52" spans="1:8" ht="12.75">
      <c r="A52" s="228"/>
      <c r="B52" s="271"/>
      <c r="C52" s="228"/>
      <c r="D52" s="263"/>
      <c r="E52" s="228"/>
      <c r="F52" s="263"/>
      <c r="H52" s="196"/>
    </row>
    <row r="53" spans="2:8" ht="12.75">
      <c r="B53" s="259"/>
      <c r="C53" s="228"/>
      <c r="D53" s="263"/>
      <c r="E53" s="228"/>
      <c r="F53" s="263"/>
      <c r="H53" s="196"/>
    </row>
    <row r="54" spans="2:8" ht="12.75">
      <c r="B54" s="259"/>
      <c r="C54" s="228"/>
      <c r="D54" s="263"/>
      <c r="E54" s="228"/>
      <c r="F54" s="263"/>
      <c r="H54" s="196"/>
    </row>
    <row r="55" spans="1:8" ht="12.75">
      <c r="A55" s="187"/>
      <c r="B55" s="42"/>
      <c r="C55" s="42"/>
      <c r="D55" s="42"/>
      <c r="E55" s="42"/>
      <c r="F55" s="42"/>
      <c r="G55" s="42"/>
      <c r="H55" s="42"/>
    </row>
    <row r="56" spans="2:6" ht="12.75">
      <c r="B56" s="189"/>
      <c r="D56" s="10"/>
      <c r="F56" s="10"/>
    </row>
    <row r="57" spans="2:6" ht="12.75">
      <c r="B57" s="189"/>
      <c r="D57" s="10"/>
      <c r="F57" s="10"/>
    </row>
    <row r="58" spans="2:6" ht="12.75">
      <c r="B58" s="189"/>
      <c r="D58" s="10"/>
      <c r="F58" s="10"/>
    </row>
    <row r="59" spans="2:6" ht="12.75">
      <c r="B59" s="189"/>
      <c r="D59" s="10"/>
      <c r="F59" s="10"/>
    </row>
    <row r="60" spans="2:4" ht="12.75">
      <c r="B60" s="10"/>
      <c r="D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</sheetData>
  <sheetProtection password="CF2D" sheet="1" objects="1" scenarios="1"/>
  <printOptions horizontalCentered="1"/>
  <pageMargins left="0" right="0" top="0.5" bottom="0" header="0" footer="0"/>
  <pageSetup horizontalDpi="600" verticalDpi="600" orientation="portrait" scale="78" r:id="rId4"/>
  <headerFooter alignWithMargins="0">
    <oddFooter>&amp;CA-7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L59"/>
  <sheetViews>
    <sheetView zoomScalePageLayoutView="0" workbookViewId="0" topLeftCell="A1">
      <selection activeCell="C20" sqref="C20"/>
    </sheetView>
  </sheetViews>
  <sheetFormatPr defaultColWidth="7.8515625" defaultRowHeight="12.75"/>
  <cols>
    <col min="1" max="1" width="5.7109375" style="18" customWidth="1"/>
    <col min="2" max="2" width="1.421875" style="18" customWidth="1"/>
    <col min="3" max="3" width="10.8515625" style="18" customWidth="1"/>
    <col min="4" max="4" width="34.8515625" style="18" customWidth="1"/>
    <col min="5" max="5" width="1.421875" style="18" customWidth="1"/>
    <col min="6" max="6" width="13.7109375" style="18" customWidth="1"/>
    <col min="7" max="7" width="2.28125" style="18" customWidth="1"/>
    <col min="8" max="8" width="13.7109375" style="18" customWidth="1"/>
    <col min="9" max="9" width="2.28125" style="18" customWidth="1"/>
    <col min="10" max="10" width="13.7109375" style="18" customWidth="1"/>
    <col min="11" max="11" width="1.421875" style="18" customWidth="1"/>
    <col min="12" max="16384" width="7.8515625" style="18" customWidth="1"/>
  </cols>
  <sheetData>
    <row r="1" spans="1:10" ht="12.75">
      <c r="A1" s="41">
        <f>+Open!G14</f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 t="s">
        <v>220</v>
      </c>
      <c r="B2" s="42"/>
      <c r="C2" s="42"/>
      <c r="D2" s="42"/>
      <c r="E2" s="42"/>
      <c r="F2" s="42"/>
      <c r="G2" s="42"/>
      <c r="H2" s="42"/>
      <c r="I2" s="42"/>
      <c r="J2" s="42"/>
    </row>
    <row r="3" spans="2:10" ht="12.75">
      <c r="B3" s="42"/>
      <c r="C3" s="42"/>
      <c r="D3" s="41" t="s">
        <v>108</v>
      </c>
      <c r="E3" s="42"/>
      <c r="F3" s="42"/>
      <c r="H3" s="208">
        <f>+'A-1'!K5+3</f>
        <v>2023</v>
      </c>
      <c r="I3" s="42"/>
      <c r="J3" s="42"/>
    </row>
    <row r="6" spans="1:10" ht="12.75">
      <c r="A6" s="390" t="s">
        <v>220</v>
      </c>
      <c r="F6" s="45">
        <f>+'A-1'!K5+1</f>
        <v>2021</v>
      </c>
      <c r="G6" s="45"/>
      <c r="H6" s="45">
        <f>+F6+1</f>
        <v>2022</v>
      </c>
      <c r="I6" s="45"/>
      <c r="J6" s="274">
        <f>+H6+1</f>
        <v>2023</v>
      </c>
    </row>
    <row r="8" spans="2:10" ht="12.75">
      <c r="B8" s="18" t="s">
        <v>211</v>
      </c>
      <c r="E8" s="47" t="s">
        <v>596</v>
      </c>
      <c r="F8" s="61"/>
      <c r="G8" s="171"/>
      <c r="H8" s="473"/>
      <c r="I8" s="171"/>
      <c r="J8" s="61"/>
    </row>
    <row r="9" spans="2:10" ht="12.75">
      <c r="B9" s="47" t="s">
        <v>467</v>
      </c>
      <c r="E9" s="47" t="s">
        <v>596</v>
      </c>
      <c r="F9" s="51"/>
      <c r="G9" s="171"/>
      <c r="H9" s="51"/>
      <c r="I9" s="171"/>
      <c r="J9" s="51"/>
    </row>
    <row r="10" spans="2:10" ht="12.75">
      <c r="B10" s="18" t="s">
        <v>571</v>
      </c>
      <c r="E10" s="47" t="s">
        <v>596</v>
      </c>
      <c r="F10" s="48">
        <f>+F8+F9</f>
        <v>0</v>
      </c>
      <c r="G10" s="171"/>
      <c r="H10" s="48">
        <f>+H8+H9</f>
        <v>0</v>
      </c>
      <c r="I10" s="171"/>
      <c r="J10" s="48">
        <f>+J8+J9</f>
        <v>0</v>
      </c>
    </row>
    <row r="11" spans="2:10" ht="12.75">
      <c r="B11" s="18" t="s">
        <v>234</v>
      </c>
      <c r="E11" s="47" t="s">
        <v>596</v>
      </c>
      <c r="F11" s="61"/>
      <c r="G11" s="171"/>
      <c r="H11" s="61"/>
      <c r="I11" s="171"/>
      <c r="J11" s="61"/>
    </row>
    <row r="12" spans="2:10" ht="12.75">
      <c r="B12" s="47" t="s">
        <v>480</v>
      </c>
      <c r="E12" s="47" t="s">
        <v>596</v>
      </c>
      <c r="F12" s="51"/>
      <c r="G12" s="171"/>
      <c r="H12" s="51"/>
      <c r="I12" s="171"/>
      <c r="J12" s="51"/>
    </row>
    <row r="13" spans="2:10" ht="12.75">
      <c r="B13" s="47" t="s">
        <v>579</v>
      </c>
      <c r="E13" s="47" t="s">
        <v>596</v>
      </c>
      <c r="F13" s="48">
        <f>+F10+F11+F12</f>
        <v>0</v>
      </c>
      <c r="G13" s="171"/>
      <c r="H13" s="48">
        <f>+H10+H11+H12</f>
        <v>0</v>
      </c>
      <c r="I13" s="171"/>
      <c r="J13" s="48">
        <f>+J10+J11+J12</f>
        <v>0</v>
      </c>
    </row>
    <row r="14" spans="2:10" ht="12.75">
      <c r="B14" s="47" t="s">
        <v>86</v>
      </c>
      <c r="E14" s="47" t="s">
        <v>596</v>
      </c>
      <c r="F14" s="61"/>
      <c r="G14" s="171"/>
      <c r="H14" s="61"/>
      <c r="I14" s="171"/>
      <c r="J14" s="61"/>
    </row>
    <row r="15" spans="2:10" ht="12.75">
      <c r="B15" s="18" t="s">
        <v>469</v>
      </c>
      <c r="E15" s="47" t="s">
        <v>596</v>
      </c>
      <c r="F15" s="51"/>
      <c r="G15" s="171"/>
      <c r="H15" s="51"/>
      <c r="I15" s="171"/>
      <c r="J15" s="51"/>
    </row>
    <row r="16" spans="3:10" ht="13.5" thickBot="1">
      <c r="C16" s="18" t="s">
        <v>212</v>
      </c>
      <c r="E16" s="47" t="s">
        <v>596</v>
      </c>
      <c r="F16" s="58">
        <f>+F13+F14+F15</f>
        <v>0</v>
      </c>
      <c r="G16" s="275"/>
      <c r="H16" s="58">
        <f>+H13+H14+H15</f>
        <v>0</v>
      </c>
      <c r="I16" s="275"/>
      <c r="J16" s="58">
        <f>+J13+J14+J15</f>
        <v>0</v>
      </c>
    </row>
    <row r="17" spans="6:10" ht="13.5" thickTop="1">
      <c r="F17" s="48"/>
      <c r="G17" s="48"/>
      <c r="H17" s="48"/>
      <c r="I17" s="48"/>
      <c r="J17" s="48"/>
    </row>
    <row r="18" spans="1:10" ht="6" customHeight="1" thickBot="1">
      <c r="A18" s="379"/>
      <c r="B18" s="379"/>
      <c r="C18" s="379"/>
      <c r="D18" s="379"/>
      <c r="E18" s="379"/>
      <c r="F18" s="379"/>
      <c r="G18" s="379"/>
      <c r="H18" s="379"/>
      <c r="I18" s="379"/>
      <c r="J18" s="379"/>
    </row>
    <row r="19" ht="13.5" thickTop="1"/>
    <row r="20" spans="1:10" ht="12.75">
      <c r="A20" s="370" t="s">
        <v>357</v>
      </c>
      <c r="F20" s="45">
        <f>+F6</f>
        <v>2021</v>
      </c>
      <c r="G20" s="45"/>
      <c r="H20" s="45">
        <f>+H6</f>
        <v>2022</v>
      </c>
      <c r="I20" s="45"/>
      <c r="J20" s="274">
        <f>+J6</f>
        <v>2023</v>
      </c>
    </row>
    <row r="22" spans="4:10" ht="12.75">
      <c r="D22" s="18" t="s">
        <v>356</v>
      </c>
      <c r="F22" s="65"/>
      <c r="G22" s="144"/>
      <c r="H22" s="65"/>
      <c r="I22" s="144"/>
      <c r="J22" s="65"/>
    </row>
    <row r="23" spans="6:10" ht="6" customHeight="1">
      <c r="F23" s="48"/>
      <c r="G23" s="48"/>
      <c r="H23" s="48"/>
      <c r="I23" s="48"/>
      <c r="J23" s="48"/>
    </row>
    <row r="24" spans="4:10" ht="12.75">
      <c r="D24" s="18" t="s">
        <v>394</v>
      </c>
      <c r="F24" s="61"/>
      <c r="G24" s="171"/>
      <c r="H24" s="61"/>
      <c r="I24" s="171"/>
      <c r="J24" s="61"/>
    </row>
    <row r="26" spans="1:10" ht="6" customHeight="1" thickBot="1">
      <c r="A26" s="379"/>
      <c r="B26" s="379"/>
      <c r="C26" s="379"/>
      <c r="D26" s="379"/>
      <c r="E26" s="379"/>
      <c r="F26" s="379"/>
      <c r="G26" s="379"/>
      <c r="H26" s="379"/>
      <c r="I26" s="379"/>
      <c r="J26" s="379"/>
    </row>
    <row r="27" ht="13.5" thickTop="1"/>
    <row r="28" spans="1:12" ht="12.75">
      <c r="A28" s="370" t="s">
        <v>110</v>
      </c>
      <c r="H28" s="165"/>
      <c r="I28" s="174"/>
      <c r="J28" s="174"/>
      <c r="K28" s="175"/>
      <c r="L28" s="174"/>
    </row>
    <row r="29" spans="1:12" ht="12.75">
      <c r="A29" s="255"/>
      <c r="H29" s="165"/>
      <c r="I29" s="174"/>
      <c r="J29" s="174"/>
      <c r="K29" s="174"/>
      <c r="L29" s="174"/>
    </row>
    <row r="30" spans="1:12" ht="12.75">
      <c r="A30" s="255"/>
      <c r="C30" s="526" t="s">
        <v>112</v>
      </c>
      <c r="D30" s="534"/>
      <c r="E30" s="534"/>
      <c r="F30" s="534"/>
      <c r="G30" s="534"/>
      <c r="H30" s="534"/>
      <c r="I30" s="534"/>
      <c r="J30" s="534"/>
      <c r="K30" s="174"/>
      <c r="L30" s="174"/>
    </row>
    <row r="31" spans="1:10" ht="12.75">
      <c r="A31" s="255"/>
      <c r="C31" s="532" t="s">
        <v>347</v>
      </c>
      <c r="D31" s="533"/>
      <c r="E31" s="533"/>
      <c r="F31" s="533"/>
      <c r="G31" s="533"/>
      <c r="H31" s="533"/>
      <c r="I31" s="533"/>
      <c r="J31" s="533"/>
    </row>
    <row r="32" spans="1:4" ht="12.75">
      <c r="A32" s="200"/>
      <c r="B32" s="198"/>
      <c r="C32" s="198"/>
      <c r="D32" s="198"/>
    </row>
    <row r="33" spans="1:10" ht="12.75">
      <c r="A33" s="192">
        <f>+F6</f>
        <v>2021</v>
      </c>
      <c r="B33" s="235"/>
      <c r="C33" s="524"/>
      <c r="D33" s="531"/>
      <c r="E33" s="531"/>
      <c r="F33" s="531"/>
      <c r="G33" s="531"/>
      <c r="H33" s="531"/>
      <c r="I33" s="531"/>
      <c r="J33" s="531"/>
    </row>
    <row r="34" ht="12.75">
      <c r="B34" s="235"/>
    </row>
    <row r="35" spans="1:10" ht="12.75">
      <c r="A35" s="192">
        <f>+H6</f>
        <v>2022</v>
      </c>
      <c r="B35" s="235"/>
      <c r="C35" s="524"/>
      <c r="D35" s="531"/>
      <c r="E35" s="531"/>
      <c r="F35" s="531"/>
      <c r="G35" s="531"/>
      <c r="H35" s="531"/>
      <c r="I35" s="531"/>
      <c r="J35" s="531"/>
    </row>
    <row r="36" ht="12.75">
      <c r="B36" s="235"/>
    </row>
    <row r="37" spans="1:10" ht="12.75">
      <c r="A37" s="427">
        <f>+J6</f>
        <v>2023</v>
      </c>
      <c r="B37" s="235"/>
      <c r="C37" s="524"/>
      <c r="D37" s="531"/>
      <c r="E37" s="531"/>
      <c r="F37" s="531"/>
      <c r="G37" s="531"/>
      <c r="H37" s="531"/>
      <c r="I37" s="531"/>
      <c r="J37" s="531"/>
    </row>
    <row r="38" spans="8:12" ht="12.75">
      <c r="H38" s="165"/>
      <c r="I38" s="174"/>
      <c r="J38" s="174"/>
      <c r="K38" s="174"/>
      <c r="L38" s="174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</sheetData>
  <sheetProtection password="CF2D" sheet="1" objects="1" scenarios="1"/>
  <mergeCells count="5">
    <mergeCell ref="C37:J37"/>
    <mergeCell ref="C31:J31"/>
    <mergeCell ref="C30:J30"/>
    <mergeCell ref="C33:J33"/>
    <mergeCell ref="C35:J35"/>
  </mergeCells>
  <printOptions horizontalCentered="1"/>
  <pageMargins left="0" right="0" top="0.5" bottom="0" header="0" footer="0"/>
  <pageSetup horizontalDpi="600" verticalDpi="600" orientation="portrait" scale="81" r:id="rId2"/>
  <headerFooter alignWithMargins="0">
    <oddFooter>&amp;CA-8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1:N6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140625" style="0" customWidth="1"/>
    <col min="2" max="2" width="1.421875" style="0" customWidth="1"/>
    <col min="3" max="3" width="20.7109375" style="0" customWidth="1"/>
    <col min="4" max="4" width="7.8515625" style="0" customWidth="1"/>
    <col min="5" max="5" width="19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2.7109375" style="0" customWidth="1"/>
    <col min="13" max="13" width="1.7109375" style="0" customWidth="1"/>
    <col min="14" max="14" width="13.140625" style="0" customWidth="1"/>
  </cols>
  <sheetData>
    <row r="1" spans="1:14" ht="12.75">
      <c r="A1" s="41">
        <f>+Open!G14</f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>
      <c r="A2" s="41" t="s">
        <v>266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18"/>
      <c r="B3" s="42"/>
      <c r="C3" s="42"/>
      <c r="D3" s="42"/>
      <c r="E3" s="53" t="s">
        <v>73</v>
      </c>
      <c r="F3" s="42"/>
      <c r="G3" s="42"/>
      <c r="H3" s="217">
        <f>+'A-8'!F6</f>
        <v>2021</v>
      </c>
      <c r="I3" s="18"/>
      <c r="J3" s="18"/>
      <c r="K3" s="42"/>
      <c r="L3" s="42"/>
      <c r="M3" s="42"/>
      <c r="N3" s="42"/>
    </row>
    <row r="4" spans="1:1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/>
      <c r="B5" s="18"/>
      <c r="C5" s="18"/>
      <c r="D5" s="18"/>
      <c r="E5" s="18"/>
      <c r="F5" s="45" t="s">
        <v>269</v>
      </c>
      <c r="G5" s="276"/>
      <c r="H5" s="277" t="s">
        <v>270</v>
      </c>
      <c r="I5" s="276"/>
      <c r="J5" s="45" t="s">
        <v>271</v>
      </c>
      <c r="K5" s="276"/>
      <c r="L5" s="45" t="s">
        <v>272</v>
      </c>
      <c r="M5" s="18"/>
      <c r="N5" s="45" t="s">
        <v>586</v>
      </c>
    </row>
    <row r="6" spans="1:14" ht="12.75">
      <c r="A6" s="46" t="s">
        <v>557</v>
      </c>
      <c r="B6" s="18"/>
      <c r="C6" s="18"/>
      <c r="D6" s="18"/>
      <c r="E6" s="18"/>
      <c r="F6" s="18"/>
      <c r="G6" s="147"/>
      <c r="H6" s="50"/>
      <c r="I6" s="147"/>
      <c r="J6" s="18"/>
      <c r="K6" s="147"/>
      <c r="L6" s="18"/>
      <c r="M6" s="18"/>
      <c r="N6" s="18"/>
    </row>
    <row r="7" spans="1:14" ht="12.75">
      <c r="A7" s="18"/>
      <c r="B7" s="18" t="s">
        <v>558</v>
      </c>
      <c r="C7" s="18"/>
      <c r="D7" s="18"/>
      <c r="E7" s="18"/>
      <c r="F7" s="171"/>
      <c r="G7" s="171"/>
      <c r="H7" s="171" t="str">
        <f>IF(OR(F7=0,J7=0)," ",(F7-J7)/J7)</f>
        <v> </v>
      </c>
      <c r="I7" s="171"/>
      <c r="J7" s="171"/>
      <c r="K7" s="171"/>
      <c r="L7" s="171"/>
      <c r="M7" s="233"/>
      <c r="N7" s="48"/>
    </row>
    <row r="8" spans="1:14" ht="12.75">
      <c r="A8" s="18"/>
      <c r="B8" s="18"/>
      <c r="C8" s="47" t="s">
        <v>606</v>
      </c>
      <c r="D8" s="18"/>
      <c r="E8" s="18"/>
      <c r="F8" s="293"/>
      <c r="G8" s="279"/>
      <c r="H8" s="293"/>
      <c r="I8" s="279"/>
      <c r="J8" s="293"/>
      <c r="K8" s="279"/>
      <c r="L8" s="293"/>
      <c r="M8" s="289"/>
      <c r="N8" s="294">
        <f>SUM(F8:L8)</f>
        <v>0</v>
      </c>
    </row>
    <row r="9" spans="1:14" ht="12.75">
      <c r="A9" s="18"/>
      <c r="B9" s="18"/>
      <c r="C9" s="47" t="s">
        <v>607</v>
      </c>
      <c r="D9" s="18"/>
      <c r="E9" s="18"/>
      <c r="F9" s="519"/>
      <c r="G9" s="396"/>
      <c r="H9" s="519"/>
      <c r="I9" s="396"/>
      <c r="J9" s="519"/>
      <c r="K9" s="396"/>
      <c r="L9" s="519"/>
      <c r="M9" s="521"/>
      <c r="N9" s="520">
        <f>SUM(F9:L9)</f>
        <v>0</v>
      </c>
    </row>
    <row r="10" spans="1:14" ht="12.75">
      <c r="A10" s="18"/>
      <c r="B10" s="18"/>
      <c r="C10" s="230" t="s">
        <v>655</v>
      </c>
      <c r="D10" s="18"/>
      <c r="E10" s="18"/>
      <c r="F10" s="281"/>
      <c r="G10" s="279"/>
      <c r="H10" s="281"/>
      <c r="I10" s="279"/>
      <c r="J10" s="281"/>
      <c r="K10" s="279"/>
      <c r="L10" s="281"/>
      <c r="M10" s="289"/>
      <c r="N10" s="282">
        <f>SUM(F10:L10)</f>
        <v>0</v>
      </c>
    </row>
    <row r="11" spans="1:14" ht="12.75">
      <c r="A11" s="18"/>
      <c r="B11" s="18"/>
      <c r="C11" s="18" t="s">
        <v>559</v>
      </c>
      <c r="D11" s="18"/>
      <c r="E11" s="18"/>
      <c r="F11" s="283">
        <f>+F8+F9+F10</f>
        <v>0</v>
      </c>
      <c r="G11" s="279"/>
      <c r="H11" s="283">
        <f>+H8+H9+H10</f>
        <v>0</v>
      </c>
      <c r="I11" s="279"/>
      <c r="J11" s="283">
        <f>+J8+J9+J10</f>
        <v>0</v>
      </c>
      <c r="K11" s="279"/>
      <c r="L11" s="283">
        <f>+L8+L9+L10</f>
        <v>0</v>
      </c>
      <c r="M11" s="289"/>
      <c r="N11" s="283">
        <f>SUM(F11:L11)</f>
        <v>0</v>
      </c>
    </row>
    <row r="12" spans="1:14" ht="6" customHeight="1">
      <c r="A12" s="18"/>
      <c r="B12" s="18"/>
      <c r="C12" s="18"/>
      <c r="D12" s="18"/>
      <c r="E12" s="18"/>
      <c r="F12" s="283"/>
      <c r="G12" s="279"/>
      <c r="H12" s="283"/>
      <c r="I12" s="279"/>
      <c r="J12" s="283"/>
      <c r="K12" s="279"/>
      <c r="L12" s="283"/>
      <c r="M12" s="289"/>
      <c r="N12" s="283"/>
    </row>
    <row r="13" spans="1:14" ht="12.75">
      <c r="A13" s="18"/>
      <c r="B13" s="18" t="s">
        <v>560</v>
      </c>
      <c r="C13" s="18"/>
      <c r="D13" s="18"/>
      <c r="E13" s="18"/>
      <c r="F13" s="293"/>
      <c r="G13" s="279"/>
      <c r="H13" s="293"/>
      <c r="I13" s="279"/>
      <c r="J13" s="293"/>
      <c r="K13" s="279"/>
      <c r="L13" s="293"/>
      <c r="M13" s="289"/>
      <c r="N13" s="294">
        <f>SUM(F13:L13)</f>
        <v>0</v>
      </c>
    </row>
    <row r="14" spans="1:14" ht="12.75">
      <c r="A14" s="18"/>
      <c r="B14" s="47" t="s">
        <v>608</v>
      </c>
      <c r="C14" s="18"/>
      <c r="D14" s="18"/>
      <c r="E14" s="18"/>
      <c r="F14" s="293"/>
      <c r="G14" s="279"/>
      <c r="H14" s="293"/>
      <c r="I14" s="279"/>
      <c r="J14" s="293"/>
      <c r="K14" s="279"/>
      <c r="L14" s="293"/>
      <c r="M14" s="289"/>
      <c r="N14" s="294">
        <f>SUM(F14:L14)</f>
        <v>0</v>
      </c>
    </row>
    <row r="15" spans="1:14" ht="12.75">
      <c r="A15" s="18"/>
      <c r="B15" s="18" t="s">
        <v>86</v>
      </c>
      <c r="C15" s="18"/>
      <c r="D15" s="18"/>
      <c r="E15" s="18"/>
      <c r="F15" s="281"/>
      <c r="G15" s="279"/>
      <c r="H15" s="281"/>
      <c r="I15" s="279"/>
      <c r="J15" s="281"/>
      <c r="K15" s="279"/>
      <c r="L15" s="281"/>
      <c r="M15" s="289"/>
      <c r="N15" s="282">
        <f>SUM(F15:L15)</f>
        <v>0</v>
      </c>
    </row>
    <row r="16" spans="1:14" ht="12.75">
      <c r="A16" s="18"/>
      <c r="B16" s="18"/>
      <c r="C16" s="47" t="s">
        <v>609</v>
      </c>
      <c r="D16" s="18"/>
      <c r="E16" s="18"/>
      <c r="F16" s="283">
        <f>SUM(F11:F15)</f>
        <v>0</v>
      </c>
      <c r="G16" s="279"/>
      <c r="H16" s="283">
        <f>SUM(H11:H15)</f>
        <v>0</v>
      </c>
      <c r="I16" s="279"/>
      <c r="J16" s="283">
        <f>SUM(J11:J15)</f>
        <v>0</v>
      </c>
      <c r="K16" s="279"/>
      <c r="L16" s="283">
        <f>SUM(L11:L15)</f>
        <v>0</v>
      </c>
      <c r="M16" s="289"/>
      <c r="N16" s="283">
        <f>SUM(F16:L16)</f>
        <v>0</v>
      </c>
    </row>
    <row r="17" spans="1:14" ht="6" customHeight="1">
      <c r="A17" s="18"/>
      <c r="B17" s="18"/>
      <c r="C17" s="47"/>
      <c r="D17" s="18"/>
      <c r="E17" s="18"/>
      <c r="F17" s="283"/>
      <c r="G17" s="279"/>
      <c r="H17" s="283"/>
      <c r="I17" s="279"/>
      <c r="J17" s="283"/>
      <c r="K17" s="279"/>
      <c r="L17" s="283"/>
      <c r="M17" s="289"/>
      <c r="N17" s="283"/>
    </row>
    <row r="18" spans="1:14" ht="12.75">
      <c r="A18" s="18"/>
      <c r="B18" s="18" t="s">
        <v>561</v>
      </c>
      <c r="C18" s="18"/>
      <c r="D18" s="18"/>
      <c r="E18" s="18"/>
      <c r="F18" s="281"/>
      <c r="G18" s="279"/>
      <c r="H18" s="281"/>
      <c r="I18" s="279"/>
      <c r="J18" s="281"/>
      <c r="K18" s="279"/>
      <c r="L18" s="281"/>
      <c r="M18" s="289"/>
      <c r="N18" s="282">
        <f>SUM(F18:L18)</f>
        <v>0</v>
      </c>
    </row>
    <row r="19" spans="1:14" ht="12.75">
      <c r="A19" s="18"/>
      <c r="B19" s="18"/>
      <c r="C19" s="47" t="s">
        <v>610</v>
      </c>
      <c r="D19" s="18"/>
      <c r="E19" s="18"/>
      <c r="F19" s="284">
        <f>+F16+F18</f>
        <v>0</v>
      </c>
      <c r="G19" s="279"/>
      <c r="H19" s="284">
        <f>+H16+H18</f>
        <v>0</v>
      </c>
      <c r="I19" s="279"/>
      <c r="J19" s="284">
        <f>+J16+J18</f>
        <v>0</v>
      </c>
      <c r="K19" s="279"/>
      <c r="L19" s="284">
        <f>+L16+L18</f>
        <v>0</v>
      </c>
      <c r="M19" s="289"/>
      <c r="N19" s="284">
        <f>SUM(F19:L19)</f>
        <v>0</v>
      </c>
    </row>
    <row r="20" spans="1:14" ht="12.75">
      <c r="A20" s="18"/>
      <c r="B20" s="18"/>
      <c r="C20" s="18"/>
      <c r="D20" s="18"/>
      <c r="E20" s="18"/>
      <c r="F20" s="283"/>
      <c r="G20" s="279"/>
      <c r="H20" s="283"/>
      <c r="I20" s="279"/>
      <c r="J20" s="283"/>
      <c r="K20" s="279"/>
      <c r="L20" s="283"/>
      <c r="M20" s="289"/>
      <c r="N20" s="283"/>
    </row>
    <row r="21" spans="1:14" ht="12.75">
      <c r="A21" s="46" t="s">
        <v>562</v>
      </c>
      <c r="B21" s="18"/>
      <c r="C21" s="18"/>
      <c r="D21" s="18" t="s">
        <v>267</v>
      </c>
      <c r="E21" s="18"/>
      <c r="F21" s="293"/>
      <c r="G21" s="279"/>
      <c r="H21" s="293"/>
      <c r="I21" s="279"/>
      <c r="J21" s="293"/>
      <c r="K21" s="279"/>
      <c r="L21" s="293"/>
      <c r="M21" s="289"/>
      <c r="N21" s="294">
        <f>SUM(F21:L21)</f>
        <v>0</v>
      </c>
    </row>
    <row r="22" spans="1:14" ht="12.75">
      <c r="A22" s="18"/>
      <c r="B22" s="18"/>
      <c r="C22" s="18"/>
      <c r="D22" s="18" t="s">
        <v>268</v>
      </c>
      <c r="E22" s="18"/>
      <c r="F22" s="279"/>
      <c r="G22" s="279"/>
      <c r="H22" s="279"/>
      <c r="I22" s="279"/>
      <c r="J22" s="279"/>
      <c r="K22" s="279"/>
      <c r="L22" s="279"/>
      <c r="M22" s="289"/>
      <c r="N22" s="280"/>
    </row>
    <row r="23" spans="1:14" ht="6" customHeight="1">
      <c r="A23" s="18"/>
      <c r="B23" s="18"/>
      <c r="C23" s="18"/>
      <c r="D23" s="18"/>
      <c r="E23" s="18"/>
      <c r="F23" s="283"/>
      <c r="G23" s="279"/>
      <c r="H23" s="283"/>
      <c r="I23" s="279"/>
      <c r="J23" s="283"/>
      <c r="K23" s="279"/>
      <c r="L23" s="283"/>
      <c r="M23" s="289"/>
      <c r="N23" s="283"/>
    </row>
    <row r="24" spans="1:14" ht="12.75">
      <c r="A24" s="46" t="s">
        <v>565</v>
      </c>
      <c r="B24" s="18"/>
      <c r="C24" s="18"/>
      <c r="D24" s="18" t="s">
        <v>566</v>
      </c>
      <c r="E24" s="18"/>
      <c r="F24" s="283"/>
      <c r="G24" s="279"/>
      <c r="H24" s="283"/>
      <c r="I24" s="279"/>
      <c r="J24" s="283"/>
      <c r="K24" s="279"/>
      <c r="L24" s="283"/>
      <c r="M24" s="289"/>
      <c r="N24" s="283"/>
    </row>
    <row r="25" spans="1:14" ht="12.75">
      <c r="A25" s="18"/>
      <c r="B25" s="18" t="s">
        <v>567</v>
      </c>
      <c r="C25" s="18"/>
      <c r="D25" s="18"/>
      <c r="E25" s="18"/>
      <c r="F25" s="293"/>
      <c r="G25" s="279"/>
      <c r="H25" s="293"/>
      <c r="I25" s="279"/>
      <c r="J25" s="293"/>
      <c r="K25" s="279"/>
      <c r="L25" s="293"/>
      <c r="M25" s="289"/>
      <c r="N25" s="294">
        <f>SUM(F25:L25)</f>
        <v>0</v>
      </c>
    </row>
    <row r="26" spans="1:14" ht="12.75">
      <c r="A26" s="18"/>
      <c r="B26" s="18" t="s">
        <v>568</v>
      </c>
      <c r="C26" s="18"/>
      <c r="D26" s="18"/>
      <c r="E26" s="18"/>
      <c r="F26" s="293"/>
      <c r="G26" s="279"/>
      <c r="H26" s="293"/>
      <c r="I26" s="279"/>
      <c r="J26" s="293"/>
      <c r="K26" s="279"/>
      <c r="L26" s="293"/>
      <c r="M26" s="289"/>
      <c r="N26" s="294">
        <f>SUM(F26:L26)</f>
        <v>0</v>
      </c>
    </row>
    <row r="27" spans="1:14" ht="12.75">
      <c r="A27" s="18"/>
      <c r="B27" s="18" t="s">
        <v>86</v>
      </c>
      <c r="C27" s="18"/>
      <c r="D27" s="18"/>
      <c r="E27" s="18"/>
      <c r="F27" s="281"/>
      <c r="G27" s="279"/>
      <c r="H27" s="281"/>
      <c r="I27" s="279"/>
      <c r="J27" s="281"/>
      <c r="K27" s="279"/>
      <c r="L27" s="281"/>
      <c r="M27" s="289"/>
      <c r="N27" s="282">
        <f>SUM(F27:L27)</f>
        <v>0</v>
      </c>
    </row>
    <row r="28" spans="1:14" ht="12.75">
      <c r="A28" s="18"/>
      <c r="B28" s="18"/>
      <c r="C28" s="18" t="s">
        <v>570</v>
      </c>
      <c r="D28" s="18"/>
      <c r="E28" s="18"/>
      <c r="F28" s="283">
        <f>SUM(F25:F27)</f>
        <v>0</v>
      </c>
      <c r="G28" s="279"/>
      <c r="H28" s="283">
        <f>SUM(H25:H27)</f>
        <v>0</v>
      </c>
      <c r="I28" s="279"/>
      <c r="J28" s="283">
        <f>SUM(J25:J27)</f>
        <v>0</v>
      </c>
      <c r="K28" s="279"/>
      <c r="L28" s="283">
        <f>SUM(L25:L27)</f>
        <v>0</v>
      </c>
      <c r="M28" s="289"/>
      <c r="N28" s="283">
        <f>SUM(F28:L28)</f>
        <v>0</v>
      </c>
    </row>
    <row r="29" spans="1:14" ht="6" customHeight="1">
      <c r="A29" s="18"/>
      <c r="B29" s="18"/>
      <c r="C29" s="18"/>
      <c r="D29" s="18"/>
      <c r="E29" s="18"/>
      <c r="F29" s="283"/>
      <c r="G29" s="279"/>
      <c r="H29" s="283"/>
      <c r="I29" s="279"/>
      <c r="J29" s="283"/>
      <c r="K29" s="279"/>
      <c r="L29" s="283"/>
      <c r="M29" s="289"/>
      <c r="N29" s="283"/>
    </row>
    <row r="30" spans="1:14" ht="12.75">
      <c r="A30" s="46" t="s">
        <v>571</v>
      </c>
      <c r="B30" s="18"/>
      <c r="C30" s="18"/>
      <c r="D30" s="18"/>
      <c r="E30" s="18"/>
      <c r="F30" s="283">
        <f>+F19-F21-F28</f>
        <v>0</v>
      </c>
      <c r="G30" s="279"/>
      <c r="H30" s="283">
        <f>+H19-H21-H28</f>
        <v>0</v>
      </c>
      <c r="I30" s="279"/>
      <c r="J30" s="283">
        <f>+J19-J21-J28</f>
        <v>0</v>
      </c>
      <c r="K30" s="279"/>
      <c r="L30" s="283">
        <f>+L19-L21-L28</f>
        <v>0</v>
      </c>
      <c r="M30" s="289"/>
      <c r="N30" s="283">
        <f>SUM(F30:L30)</f>
        <v>0</v>
      </c>
    </row>
    <row r="31" spans="1:14" ht="6" customHeight="1">
      <c r="A31" s="46"/>
      <c r="B31" s="18"/>
      <c r="C31" s="18"/>
      <c r="D31" s="18"/>
      <c r="E31" s="18"/>
      <c r="F31" s="283"/>
      <c r="G31" s="279"/>
      <c r="H31" s="283"/>
      <c r="I31" s="279"/>
      <c r="J31" s="283"/>
      <c r="K31" s="279"/>
      <c r="L31" s="283"/>
      <c r="M31" s="289"/>
      <c r="N31" s="283"/>
    </row>
    <row r="32" spans="1:14" ht="12.75">
      <c r="A32" s="18"/>
      <c r="B32" s="18" t="s">
        <v>234</v>
      </c>
      <c r="C32" s="18"/>
      <c r="D32" s="18"/>
      <c r="E32" s="18"/>
      <c r="F32" s="293"/>
      <c r="G32" s="279"/>
      <c r="H32" s="293"/>
      <c r="I32" s="279"/>
      <c r="J32" s="293"/>
      <c r="K32" s="279"/>
      <c r="L32" s="293"/>
      <c r="M32" s="289"/>
      <c r="N32" s="294">
        <f>SUM(F32:L32)</f>
        <v>0</v>
      </c>
    </row>
    <row r="33" spans="1:14" ht="6" customHeight="1">
      <c r="A33" s="18"/>
      <c r="B33" s="18"/>
      <c r="C33" s="18"/>
      <c r="D33" s="18"/>
      <c r="E33" s="18"/>
      <c r="F33" s="283"/>
      <c r="G33" s="279"/>
      <c r="H33" s="283"/>
      <c r="I33" s="279"/>
      <c r="J33" s="283"/>
      <c r="K33" s="279"/>
      <c r="L33" s="283"/>
      <c r="M33" s="289"/>
      <c r="N33" s="283"/>
    </row>
    <row r="34" spans="1:14" ht="12.75">
      <c r="A34" s="18"/>
      <c r="B34" s="18" t="s">
        <v>573</v>
      </c>
      <c r="C34" s="18"/>
      <c r="D34" s="18"/>
      <c r="E34" s="18"/>
      <c r="F34" s="283"/>
      <c r="G34" s="279"/>
      <c r="H34" s="283"/>
      <c r="I34" s="279"/>
      <c r="J34" s="283"/>
      <c r="K34" s="279"/>
      <c r="L34" s="283"/>
      <c r="M34" s="289"/>
      <c r="N34" s="283"/>
    </row>
    <row r="35" spans="1:14" ht="12.75">
      <c r="A35" s="18"/>
      <c r="B35" s="18"/>
      <c r="C35" s="18" t="s">
        <v>574</v>
      </c>
      <c r="D35" s="18"/>
      <c r="E35" s="18"/>
      <c r="F35" s="293"/>
      <c r="G35" s="279"/>
      <c r="H35" s="293"/>
      <c r="I35" s="279"/>
      <c r="J35" s="293"/>
      <c r="K35" s="279"/>
      <c r="L35" s="293"/>
      <c r="M35" s="289"/>
      <c r="N35" s="294">
        <f>SUM(F35:L35)</f>
        <v>0</v>
      </c>
    </row>
    <row r="36" spans="1:14" ht="12.75">
      <c r="A36" s="18"/>
      <c r="B36" s="18"/>
      <c r="C36" s="18" t="s">
        <v>575</v>
      </c>
      <c r="D36" s="18"/>
      <c r="E36" s="18"/>
      <c r="F36" s="293"/>
      <c r="G36" s="279"/>
      <c r="H36" s="293"/>
      <c r="I36" s="279"/>
      <c r="J36" s="293"/>
      <c r="K36" s="279"/>
      <c r="L36" s="293"/>
      <c r="M36" s="289"/>
      <c r="N36" s="294">
        <f>SUM(F36:L36)</f>
        <v>0</v>
      </c>
    </row>
    <row r="37" spans="1:14" ht="12.75">
      <c r="A37" s="18"/>
      <c r="B37" s="18"/>
      <c r="C37" s="18" t="s">
        <v>576</v>
      </c>
      <c r="D37" s="18"/>
      <c r="E37" s="18"/>
      <c r="F37" s="293"/>
      <c r="G37" s="279"/>
      <c r="H37" s="293"/>
      <c r="I37" s="279"/>
      <c r="J37" s="293"/>
      <c r="K37" s="279"/>
      <c r="L37" s="293"/>
      <c r="M37" s="289"/>
      <c r="N37" s="294">
        <f>SUM(F37:L37)</f>
        <v>0</v>
      </c>
    </row>
    <row r="38" spans="1:14" ht="12.75">
      <c r="A38" s="18"/>
      <c r="B38" s="18"/>
      <c r="C38" s="18" t="s">
        <v>577</v>
      </c>
      <c r="D38" s="18"/>
      <c r="E38" s="18"/>
      <c r="F38" s="281"/>
      <c r="G38" s="279"/>
      <c r="H38" s="281"/>
      <c r="I38" s="279"/>
      <c r="J38" s="281"/>
      <c r="K38" s="279"/>
      <c r="L38" s="281"/>
      <c r="M38" s="289"/>
      <c r="N38" s="282">
        <f>SUM(F38:L38)</f>
        <v>0</v>
      </c>
    </row>
    <row r="39" spans="1:14" ht="12.75">
      <c r="A39" s="18"/>
      <c r="B39" s="18"/>
      <c r="C39" s="18"/>
      <c r="D39" s="18" t="s">
        <v>578</v>
      </c>
      <c r="E39" s="18"/>
      <c r="F39" s="283">
        <f>SUM(F35:F38)</f>
        <v>0</v>
      </c>
      <c r="G39" s="279"/>
      <c r="H39" s="283">
        <f>SUM(H35:H38)</f>
        <v>0</v>
      </c>
      <c r="I39" s="279"/>
      <c r="J39" s="283">
        <f>SUM(J35:J38)</f>
        <v>0</v>
      </c>
      <c r="K39" s="279"/>
      <c r="L39" s="283">
        <f>SUM(L35:L38)</f>
        <v>0</v>
      </c>
      <c r="M39" s="289"/>
      <c r="N39" s="283">
        <f>SUM(F39:L39)</f>
        <v>0</v>
      </c>
    </row>
    <row r="40" spans="1:14" ht="6" customHeight="1">
      <c r="A40" s="18"/>
      <c r="B40" s="18"/>
      <c r="C40" s="18"/>
      <c r="D40" s="18"/>
      <c r="E40" s="18"/>
      <c r="F40" s="283"/>
      <c r="G40" s="279"/>
      <c r="H40" s="283"/>
      <c r="I40" s="279"/>
      <c r="J40" s="283"/>
      <c r="K40" s="279"/>
      <c r="L40" s="283"/>
      <c r="M40" s="289"/>
      <c r="N40" s="283"/>
    </row>
    <row r="41" spans="1:14" ht="12.75">
      <c r="A41" s="46" t="s">
        <v>579</v>
      </c>
      <c r="B41" s="18"/>
      <c r="C41" s="18"/>
      <c r="D41" s="18"/>
      <c r="E41" s="18"/>
      <c r="F41" s="283">
        <f>+F30-F32+F39</f>
        <v>0</v>
      </c>
      <c r="G41" s="279"/>
      <c r="H41" s="283">
        <f>+H30-H32+H39</f>
        <v>0</v>
      </c>
      <c r="I41" s="279"/>
      <c r="J41" s="283">
        <f>+J30-J32+J39</f>
        <v>0</v>
      </c>
      <c r="K41" s="279"/>
      <c r="L41" s="283">
        <f>+L30-L32+L39</f>
        <v>0</v>
      </c>
      <c r="M41" s="289"/>
      <c r="N41" s="283">
        <f>SUM(F41:L41)</f>
        <v>0</v>
      </c>
    </row>
    <row r="42" spans="1:14" ht="6" customHeight="1">
      <c r="A42" s="18"/>
      <c r="B42" s="18"/>
      <c r="C42" s="18"/>
      <c r="D42" s="18"/>
      <c r="E42" s="18"/>
      <c r="F42" s="283"/>
      <c r="G42" s="279"/>
      <c r="H42" s="283"/>
      <c r="I42" s="279"/>
      <c r="J42" s="283"/>
      <c r="K42" s="279"/>
      <c r="L42" s="283"/>
      <c r="M42" s="289"/>
      <c r="N42" s="283"/>
    </row>
    <row r="43" spans="1:14" ht="12.75">
      <c r="A43" s="18"/>
      <c r="B43" s="18" t="s">
        <v>466</v>
      </c>
      <c r="C43" s="18"/>
      <c r="D43" s="18"/>
      <c r="E43" s="18"/>
      <c r="F43" s="293"/>
      <c r="G43" s="278"/>
      <c r="H43" s="293"/>
      <c r="I43" s="278"/>
      <c r="J43" s="293"/>
      <c r="K43" s="278"/>
      <c r="L43" s="293"/>
      <c r="M43" s="290"/>
      <c r="N43" s="295">
        <f>SUM(F43:L43)</f>
        <v>0</v>
      </c>
    </row>
    <row r="44" spans="1:14" ht="6" customHeight="1">
      <c r="A44" s="18"/>
      <c r="B44" s="18"/>
      <c r="C44" s="18"/>
      <c r="D44" s="18"/>
      <c r="E44" s="18"/>
      <c r="F44" s="279"/>
      <c r="G44" s="279"/>
      <c r="H44" s="279"/>
      <c r="I44" s="279"/>
      <c r="J44" s="279"/>
      <c r="K44" s="279"/>
      <c r="L44" s="279"/>
      <c r="M44" s="291"/>
      <c r="N44" s="285"/>
    </row>
    <row r="45" spans="1:14" ht="12.75">
      <c r="A45" s="18"/>
      <c r="B45" s="18" t="s">
        <v>465</v>
      </c>
      <c r="C45" s="18"/>
      <c r="D45" s="18"/>
      <c r="E45" s="18"/>
      <c r="F45" s="293"/>
      <c r="G45" s="278"/>
      <c r="H45" s="293"/>
      <c r="I45" s="278"/>
      <c r="J45" s="293"/>
      <c r="K45" s="278"/>
      <c r="L45" s="293"/>
      <c r="M45" s="290"/>
      <c r="N45" s="295">
        <f>SUM(F45:L45)</f>
        <v>0</v>
      </c>
    </row>
    <row r="46" spans="1:14" ht="6" customHeight="1">
      <c r="A46" s="18"/>
      <c r="B46" s="18"/>
      <c r="C46" s="18"/>
      <c r="D46" s="18"/>
      <c r="E46" s="18"/>
      <c r="F46" s="279"/>
      <c r="G46" s="279"/>
      <c r="H46" s="279"/>
      <c r="I46" s="279"/>
      <c r="J46" s="279"/>
      <c r="K46" s="279"/>
      <c r="L46" s="279"/>
      <c r="M46" s="289"/>
      <c r="N46" s="280"/>
    </row>
    <row r="47" spans="1:14" ht="12.75">
      <c r="A47" s="18"/>
      <c r="B47" s="18" t="s">
        <v>86</v>
      </c>
      <c r="C47" s="18"/>
      <c r="D47" s="18"/>
      <c r="E47" s="18"/>
      <c r="F47" s="293"/>
      <c r="G47" s="278"/>
      <c r="H47" s="293"/>
      <c r="I47" s="278"/>
      <c r="J47" s="293"/>
      <c r="K47" s="278"/>
      <c r="L47" s="293"/>
      <c r="M47" s="290"/>
      <c r="N47" s="295">
        <f>SUM(F47:L47)</f>
        <v>0</v>
      </c>
    </row>
    <row r="48" spans="1:14" ht="12.75">
      <c r="A48" s="18"/>
      <c r="B48" s="18"/>
      <c r="C48" s="18"/>
      <c r="D48" s="18"/>
      <c r="E48" s="18"/>
      <c r="F48" s="396"/>
      <c r="G48" s="396"/>
      <c r="H48" s="396"/>
      <c r="I48" s="396"/>
      <c r="J48" s="396"/>
      <c r="K48" s="396"/>
      <c r="L48" s="396"/>
      <c r="M48" s="289"/>
      <c r="N48" s="397"/>
    </row>
    <row r="49" spans="1:14" ht="13.5" thickBot="1">
      <c r="A49" s="46" t="s">
        <v>580</v>
      </c>
      <c r="B49" s="18"/>
      <c r="C49" s="18"/>
      <c r="D49" s="18"/>
      <c r="E49" s="18"/>
      <c r="F49" s="395">
        <f>+F41+F43+F45+F47</f>
        <v>0</v>
      </c>
      <c r="G49" s="286"/>
      <c r="H49" s="395">
        <f>+H41+H43+H45+H47</f>
        <v>0</v>
      </c>
      <c r="I49" s="287"/>
      <c r="J49" s="395">
        <f>+J41+J43+J45+J47</f>
        <v>0</v>
      </c>
      <c r="K49" s="287"/>
      <c r="L49" s="395">
        <f>+L41+L43+L45+L47</f>
        <v>0</v>
      </c>
      <c r="M49" s="292"/>
      <c r="N49" s="395">
        <f>SUM(F49:L49)</f>
        <v>0</v>
      </c>
    </row>
    <row r="50" spans="1:14" ht="13.5" thickTop="1">
      <c r="A50" s="18"/>
      <c r="B50" s="18"/>
      <c r="C50" s="18"/>
      <c r="D50" s="18"/>
      <c r="E50" s="18"/>
      <c r="F50" s="283"/>
      <c r="G50" s="279"/>
      <c r="H50" s="288"/>
      <c r="I50" s="279"/>
      <c r="J50" s="283"/>
      <c r="K50" s="279"/>
      <c r="L50" s="283"/>
      <c r="M50" s="280"/>
      <c r="N50" s="280"/>
    </row>
    <row r="51" spans="1:14" ht="6" customHeight="1" thickBot="1">
      <c r="A51" s="379"/>
      <c r="B51" s="379"/>
      <c r="C51" s="379"/>
      <c r="D51" s="379"/>
      <c r="E51" s="379"/>
      <c r="F51" s="391"/>
      <c r="G51" s="392"/>
      <c r="H51" s="393"/>
      <c r="I51" s="392"/>
      <c r="J51" s="391"/>
      <c r="K51" s="392"/>
      <c r="L51" s="391"/>
      <c r="M51" s="394"/>
      <c r="N51" s="394"/>
    </row>
    <row r="52" spans="1:14" ht="13.5" thickTop="1">
      <c r="A52" s="53"/>
      <c r="B52" s="18"/>
      <c r="C52" s="18"/>
      <c r="D52" s="18"/>
      <c r="E52" s="18"/>
      <c r="F52" s="18"/>
      <c r="G52" s="147"/>
      <c r="H52" s="488"/>
      <c r="I52" s="489"/>
      <c r="J52" s="490"/>
      <c r="K52" s="489"/>
      <c r="L52" s="490"/>
      <c r="M52" s="18"/>
      <c r="N52" s="18"/>
    </row>
    <row r="53" spans="1:14" ht="12.75">
      <c r="A53" s="370" t="s">
        <v>110</v>
      </c>
      <c r="B53" s="18"/>
      <c r="C53" s="18"/>
      <c r="D53" s="18"/>
      <c r="E53" s="18"/>
      <c r="F53" s="18"/>
      <c r="G53" s="18"/>
      <c r="H53" s="488"/>
      <c r="I53" s="174"/>
      <c r="J53" s="174"/>
      <c r="K53" s="175"/>
      <c r="L53" s="174"/>
      <c r="M53" s="18"/>
      <c r="N53" s="18"/>
    </row>
    <row r="54" spans="1:14" ht="12.75">
      <c r="A54" s="255"/>
      <c r="B54" s="18"/>
      <c r="C54" s="18"/>
      <c r="D54" s="18"/>
      <c r="E54" s="18"/>
      <c r="F54" s="18"/>
      <c r="G54" s="18"/>
      <c r="H54" s="488"/>
      <c r="I54" s="174"/>
      <c r="J54" s="174"/>
      <c r="K54" s="174"/>
      <c r="L54" s="174"/>
      <c r="M54" s="18"/>
      <c r="N54" s="18"/>
    </row>
    <row r="55" spans="1:14" ht="12.75">
      <c r="A55" s="255"/>
      <c r="B55" s="18"/>
      <c r="C55" s="526" t="s">
        <v>111</v>
      </c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</row>
    <row r="56" spans="1:14" ht="12.75">
      <c r="A56" s="255"/>
      <c r="B56" s="18"/>
      <c r="C56" s="532" t="s">
        <v>347</v>
      </c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</row>
    <row r="57" spans="1:14" ht="12.75">
      <c r="A57" s="200"/>
      <c r="B57" s="198"/>
      <c r="C57" s="198"/>
      <c r="D57" s="198"/>
      <c r="E57" s="199"/>
      <c r="F57" s="198"/>
      <c r="G57" s="198"/>
      <c r="H57" s="488"/>
      <c r="I57" s="174"/>
      <c r="J57" s="174"/>
      <c r="K57" s="174"/>
      <c r="L57" s="174"/>
      <c r="M57" s="18"/>
      <c r="N57" s="18"/>
    </row>
    <row r="58" spans="1:14" ht="12.75">
      <c r="A58" s="192" t="s">
        <v>258</v>
      </c>
      <c r="B58" s="235"/>
      <c r="C58" s="524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</row>
    <row r="59" spans="1:14" ht="6" customHeight="1">
      <c r="A59" s="18"/>
      <c r="B59" s="235"/>
      <c r="C59" s="18"/>
      <c r="D59" s="18"/>
      <c r="E59" s="18"/>
      <c r="F59" s="18"/>
      <c r="G59" s="18"/>
      <c r="H59" s="488"/>
      <c r="I59" s="174"/>
      <c r="J59" s="174"/>
      <c r="K59" s="174"/>
      <c r="L59" s="174"/>
      <c r="M59" s="18"/>
      <c r="N59" s="18"/>
    </row>
    <row r="60" spans="1:14" ht="12.75">
      <c r="A60" s="192" t="s">
        <v>259</v>
      </c>
      <c r="B60" s="235"/>
      <c r="C60" s="524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</row>
    <row r="61" spans="1:14" ht="6" customHeight="1">
      <c r="A61" s="18"/>
      <c r="B61" s="235"/>
      <c r="C61" s="18"/>
      <c r="D61" s="18"/>
      <c r="E61" s="18"/>
      <c r="F61" s="18"/>
      <c r="G61" s="18"/>
      <c r="H61" s="488"/>
      <c r="I61" s="174"/>
      <c r="J61" s="174"/>
      <c r="K61" s="174"/>
      <c r="L61" s="174"/>
      <c r="M61" s="18"/>
      <c r="N61" s="18"/>
    </row>
    <row r="62" spans="1:14" ht="12.75">
      <c r="A62" s="192" t="s">
        <v>260</v>
      </c>
      <c r="B62" s="235"/>
      <c r="C62" s="524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</row>
    <row r="63" spans="1:14" ht="12.75">
      <c r="A63" s="18"/>
      <c r="B63" s="18"/>
      <c r="C63" s="18"/>
      <c r="D63" s="18"/>
      <c r="E63" s="18"/>
      <c r="F63" s="18"/>
      <c r="G63" s="18"/>
      <c r="H63" s="488"/>
      <c r="I63" s="174"/>
      <c r="J63" s="174"/>
      <c r="K63" s="174"/>
      <c r="L63" s="174"/>
      <c r="M63" s="18"/>
      <c r="N63" s="18"/>
    </row>
    <row r="65" spans="1:14" ht="12.75">
      <c r="A65" s="42"/>
      <c r="B65" s="42"/>
      <c r="C65" s="42"/>
      <c r="D65" s="42"/>
      <c r="E65" s="42"/>
      <c r="F65" s="42"/>
      <c r="G65" s="42"/>
      <c r="H65" s="491"/>
      <c r="I65" s="178"/>
      <c r="J65" s="178"/>
      <c r="K65" s="178"/>
      <c r="L65" s="178"/>
      <c r="M65" s="42"/>
      <c r="N65" s="42"/>
    </row>
  </sheetData>
  <sheetProtection password="CF2D" sheet="1" objects="1" scenarios="1"/>
  <mergeCells count="5">
    <mergeCell ref="C62:N62"/>
    <mergeCell ref="C55:N55"/>
    <mergeCell ref="C56:N56"/>
    <mergeCell ref="C58:N58"/>
    <mergeCell ref="C60:N60"/>
  </mergeCells>
  <printOptions horizontalCentered="1"/>
  <pageMargins left="0" right="0" top="0.5" bottom="0" header="0" footer="0"/>
  <pageSetup horizontalDpi="600" verticalDpi="600" orientation="portrait" scale="85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1:C88"/>
  <sheetViews>
    <sheetView zoomScalePageLayoutView="0" workbookViewId="0" topLeftCell="A1">
      <selection activeCell="A55" sqref="A55"/>
    </sheetView>
  </sheetViews>
  <sheetFormatPr defaultColWidth="7.8515625" defaultRowHeight="12.75"/>
  <cols>
    <col min="1" max="1" width="7.8515625" style="18" customWidth="1"/>
    <col min="2" max="2" width="1.421875" style="18" customWidth="1"/>
    <col min="3" max="3" width="87.7109375" style="18" customWidth="1"/>
    <col min="4" max="16384" width="7.8515625" style="18" customWidth="1"/>
  </cols>
  <sheetData>
    <row r="1" spans="1:3" ht="12.75">
      <c r="A1" s="41">
        <f>+Open!G14</f>
        <v>0</v>
      </c>
      <c r="B1" s="42"/>
      <c r="C1" s="42"/>
    </row>
    <row r="2" spans="1:3" ht="12.75">
      <c r="A2" s="41" t="s">
        <v>226</v>
      </c>
      <c r="B2" s="42"/>
      <c r="C2" s="42"/>
    </row>
    <row r="3" spans="1:3" ht="12.75">
      <c r="A3" s="41" t="s">
        <v>227</v>
      </c>
      <c r="B3" s="42"/>
      <c r="C3" s="42"/>
    </row>
    <row r="4" ht="12.75">
      <c r="C4" s="420" t="s">
        <v>124</v>
      </c>
    </row>
    <row r="5" ht="12.75"/>
    <row r="6" spans="1:3" ht="12.75">
      <c r="A6" s="47" t="s">
        <v>481</v>
      </c>
      <c r="B6" s="297"/>
      <c r="C6" s="50"/>
    </row>
    <row r="7" spans="1:3" ht="12.75">
      <c r="A7" s="47" t="s">
        <v>458</v>
      </c>
      <c r="B7" s="50"/>
      <c r="C7" s="50"/>
    </row>
    <row r="8" spans="2:3" ht="12.75">
      <c r="B8" s="50"/>
      <c r="C8" s="50"/>
    </row>
    <row r="9" spans="1:3" ht="12.75">
      <c r="A9" s="370" t="s">
        <v>459</v>
      </c>
      <c r="B9" s="50"/>
      <c r="C9" s="232"/>
    </row>
    <row r="10" spans="2:3" ht="12.75">
      <c r="B10" s="50"/>
      <c r="C10" s="232"/>
    </row>
    <row r="11" spans="1:3" ht="12.75">
      <c r="A11" s="259">
        <f>+'A-1'!K5+1</f>
        <v>2021</v>
      </c>
      <c r="B11" s="306"/>
      <c r="C11" s="398"/>
    </row>
    <row r="12" spans="1:3" ht="12.75">
      <c r="A12" s="298"/>
      <c r="B12" s="306"/>
      <c r="C12" s="341"/>
    </row>
    <row r="13" spans="1:3" ht="12.75">
      <c r="A13" s="259">
        <f>+'A-1'!K5+2</f>
        <v>2022</v>
      </c>
      <c r="B13" s="307"/>
      <c r="C13" s="398"/>
    </row>
    <row r="14" spans="1:3" ht="12.75">
      <c r="A14" s="298"/>
      <c r="B14" s="307"/>
      <c r="C14" s="342"/>
    </row>
    <row r="15" spans="1:3" ht="12.75">
      <c r="A15" s="259">
        <f>+'A-1'!K5+3</f>
        <v>2023</v>
      </c>
      <c r="B15" s="307"/>
      <c r="C15" s="398"/>
    </row>
    <row r="16" spans="1:3" ht="12.75">
      <c r="A16" s="299"/>
      <c r="B16" s="299"/>
      <c r="C16" s="299"/>
    </row>
    <row r="17" spans="1:3" ht="12.75">
      <c r="A17" s="370" t="s">
        <v>358</v>
      </c>
      <c r="B17" s="299"/>
      <c r="C17" s="299"/>
    </row>
    <row r="18" spans="2:3" ht="12.75">
      <c r="B18" s="299"/>
      <c r="C18" s="299"/>
    </row>
    <row r="19" spans="1:3" ht="12.75">
      <c r="A19" s="259">
        <f>+A11</f>
        <v>2021</v>
      </c>
      <c r="B19" s="306"/>
      <c r="C19" s="460"/>
    </row>
    <row r="20" spans="1:3" ht="12.75">
      <c r="A20" s="298"/>
      <c r="B20" s="306"/>
      <c r="C20" s="461"/>
    </row>
    <row r="21" spans="1:3" ht="12.75">
      <c r="A21" s="259">
        <f>+A13</f>
        <v>2022</v>
      </c>
      <c r="B21" s="307"/>
      <c r="C21" s="398"/>
    </row>
    <row r="22" spans="1:3" ht="12.75">
      <c r="A22" s="298"/>
      <c r="B22" s="307"/>
      <c r="C22" s="462"/>
    </row>
    <row r="23" spans="1:3" ht="12.75">
      <c r="A23" s="259">
        <f>+A15</f>
        <v>2023</v>
      </c>
      <c r="B23" s="307"/>
      <c r="C23" s="398"/>
    </row>
    <row r="24" spans="1:3" ht="12.75">
      <c r="A24" s="189"/>
      <c r="B24" s="299"/>
      <c r="C24" s="299"/>
    </row>
    <row r="25" ht="12.75">
      <c r="A25" s="370" t="s">
        <v>128</v>
      </c>
    </row>
    <row r="27" ht="12.75">
      <c r="A27" s="313" t="s">
        <v>478</v>
      </c>
    </row>
    <row r="28" ht="12.75">
      <c r="A28" s="313" t="s">
        <v>479</v>
      </c>
    </row>
    <row r="29" ht="12.75">
      <c r="A29" s="301"/>
    </row>
    <row r="30" spans="1:3" ht="12.75">
      <c r="A30" s="259">
        <f>+A11</f>
        <v>2021</v>
      </c>
      <c r="B30" s="306"/>
      <c r="C30" s="398"/>
    </row>
    <row r="31" spans="1:3" ht="12.75">
      <c r="A31" s="298"/>
      <c r="B31" s="306"/>
      <c r="C31" s="341"/>
    </row>
    <row r="32" spans="1:3" ht="12.75">
      <c r="A32" s="259">
        <f>+A13</f>
        <v>2022</v>
      </c>
      <c r="B32" s="307"/>
      <c r="C32" s="398"/>
    </row>
    <row r="33" spans="1:3" ht="12.75">
      <c r="A33" s="298"/>
      <c r="B33" s="307"/>
      <c r="C33" s="342"/>
    </row>
    <row r="34" spans="1:3" ht="12.75">
      <c r="A34" s="259">
        <f>+A15</f>
        <v>2023</v>
      </c>
      <c r="B34" s="307"/>
      <c r="C34" s="398"/>
    </row>
    <row r="35" spans="2:3" ht="12.75">
      <c r="B35" s="299"/>
      <c r="C35" s="299"/>
    </row>
    <row r="36" spans="1:3" ht="12.75">
      <c r="A36" s="400" t="s">
        <v>129</v>
      </c>
      <c r="B36" s="50"/>
      <c r="C36" s="232"/>
    </row>
    <row r="37" spans="2:3" ht="12.75">
      <c r="B37" s="50"/>
      <c r="C37" s="232"/>
    </row>
    <row r="38" spans="1:3" ht="12.75">
      <c r="A38" s="230" t="s">
        <v>141</v>
      </c>
      <c r="B38" s="50"/>
      <c r="C38" s="200"/>
    </row>
    <row r="39" spans="1:3" ht="12.75">
      <c r="A39" s="399" t="s">
        <v>142</v>
      </c>
      <c r="B39" s="50"/>
      <c r="C39" s="200"/>
    </row>
    <row r="40" spans="2:3" ht="12.75">
      <c r="B40" s="50"/>
      <c r="C40" s="200"/>
    </row>
    <row r="41" spans="1:3" ht="12.75">
      <c r="A41" s="259">
        <f>+A11</f>
        <v>2021</v>
      </c>
      <c r="B41" s="306"/>
      <c r="C41" s="398"/>
    </row>
    <row r="42" spans="1:3" ht="12.75">
      <c r="A42" s="298"/>
      <c r="B42" s="306"/>
      <c r="C42" s="341"/>
    </row>
    <row r="43" spans="1:3" ht="12.75">
      <c r="A43" s="259">
        <f>+A13</f>
        <v>2022</v>
      </c>
      <c r="B43" s="307"/>
      <c r="C43" s="398"/>
    </row>
    <row r="44" spans="1:3" ht="12.75">
      <c r="A44" s="298"/>
      <c r="B44" s="307"/>
      <c r="C44" s="342"/>
    </row>
    <row r="45" spans="1:3" ht="12.75">
      <c r="A45" s="259">
        <f>+A15</f>
        <v>2023</v>
      </c>
      <c r="B45" s="307"/>
      <c r="C45" s="398"/>
    </row>
    <row r="46" spans="1:3" ht="12.75">
      <c r="A46" s="42"/>
      <c r="B46" s="42"/>
      <c r="C46" s="42"/>
    </row>
    <row r="47" spans="1:3" ht="12.75">
      <c r="A47" s="41">
        <f>+Open!G14</f>
        <v>0</v>
      </c>
      <c r="B47" s="42"/>
      <c r="C47" s="42"/>
    </row>
    <row r="48" spans="1:3" ht="12.75">
      <c r="A48" s="41" t="s">
        <v>226</v>
      </c>
      <c r="B48" s="42"/>
      <c r="C48" s="42"/>
    </row>
    <row r="49" spans="1:3" ht="12.75">
      <c r="A49" s="41" t="s">
        <v>227</v>
      </c>
      <c r="B49" s="42"/>
      <c r="C49" s="42"/>
    </row>
    <row r="50" ht="12.75">
      <c r="C50" s="421" t="s">
        <v>123</v>
      </c>
    </row>
    <row r="52" spans="1:3" ht="12.75">
      <c r="A52" s="47" t="s">
        <v>481</v>
      </c>
      <c r="B52" s="297"/>
      <c r="C52" s="50"/>
    </row>
    <row r="53" spans="1:3" ht="12.75">
      <c r="A53" s="47" t="s">
        <v>458</v>
      </c>
      <c r="B53" s="50"/>
      <c r="C53" s="50"/>
    </row>
    <row r="54" spans="2:3" ht="12.75">
      <c r="B54" s="50"/>
      <c r="C54" s="50"/>
    </row>
    <row r="55" spans="1:3" ht="12.75">
      <c r="A55" s="390" t="s">
        <v>130</v>
      </c>
      <c r="B55" s="299"/>
      <c r="C55" s="299"/>
    </row>
    <row r="56" spans="1:3" ht="12.75">
      <c r="A56" s="183"/>
      <c r="B56" s="299"/>
      <c r="C56" s="299"/>
    </row>
    <row r="57" spans="2:3" ht="12.75">
      <c r="B57" s="299"/>
      <c r="C57" s="302" t="s">
        <v>376</v>
      </c>
    </row>
    <row r="58" spans="1:3" ht="12.75">
      <c r="A58" s="259">
        <f>+A11</f>
        <v>2021</v>
      </c>
      <c r="B58" s="307"/>
      <c r="C58" s="398"/>
    </row>
    <row r="59" spans="1:3" ht="12.75">
      <c r="A59" s="259"/>
      <c r="B59" s="307"/>
      <c r="C59" s="341"/>
    </row>
    <row r="60" spans="1:3" ht="12.75">
      <c r="A60" s="259">
        <f>+A13</f>
        <v>2022</v>
      </c>
      <c r="B60" s="307"/>
      <c r="C60" s="398"/>
    </row>
    <row r="61" spans="1:3" ht="12.75">
      <c r="A61" s="259"/>
      <c r="B61" s="307"/>
      <c r="C61" s="342"/>
    </row>
    <row r="62" spans="1:3" ht="12.75">
      <c r="A62" s="259">
        <f>+A15</f>
        <v>2023</v>
      </c>
      <c r="B62" s="307"/>
      <c r="C62" s="398"/>
    </row>
    <row r="63" spans="1:3" ht="12.75">
      <c r="A63" s="298"/>
      <c r="B63" s="299"/>
      <c r="C63" s="303" t="s">
        <v>215</v>
      </c>
    </row>
    <row r="64" spans="1:3" ht="12.75">
      <c r="A64" s="259">
        <f>+A11</f>
        <v>2021</v>
      </c>
      <c r="B64" s="307"/>
      <c r="C64" s="398"/>
    </row>
    <row r="65" spans="1:3" ht="12.75">
      <c r="A65" s="259"/>
      <c r="B65" s="307"/>
      <c r="C65" s="341"/>
    </row>
    <row r="66" spans="1:3" ht="12.75">
      <c r="A66" s="259">
        <f>+A13</f>
        <v>2022</v>
      </c>
      <c r="B66" s="307"/>
      <c r="C66" s="398"/>
    </row>
    <row r="67" spans="1:3" ht="12.75">
      <c r="A67" s="259"/>
      <c r="B67" s="307"/>
      <c r="C67" s="342"/>
    </row>
    <row r="68" spans="1:3" ht="12.75">
      <c r="A68" s="259">
        <f>+A15</f>
        <v>2023</v>
      </c>
      <c r="B68" s="307"/>
      <c r="C68" s="398"/>
    </row>
    <row r="69" spans="1:3" ht="12.75">
      <c r="A69" s="10"/>
      <c r="B69" s="10"/>
      <c r="C69" s="304"/>
    </row>
    <row r="70" ht="12.75">
      <c r="A70" s="230" t="s">
        <v>104</v>
      </c>
    </row>
    <row r="72" spans="1:3" ht="12.75">
      <c r="A72" s="259">
        <f>+A11</f>
        <v>2021</v>
      </c>
      <c r="B72" s="306"/>
      <c r="C72" s="398"/>
    </row>
    <row r="73" spans="1:3" ht="12.75">
      <c r="A73" s="298"/>
      <c r="B73" s="306"/>
      <c r="C73" s="341"/>
    </row>
    <row r="74" spans="1:3" ht="12.75">
      <c r="A74" s="259">
        <f>+A13</f>
        <v>2022</v>
      </c>
      <c r="B74" s="307"/>
      <c r="C74" s="398"/>
    </row>
    <row r="75" spans="1:3" ht="12.75">
      <c r="A75" s="298"/>
      <c r="B75" s="307"/>
      <c r="C75" s="342"/>
    </row>
    <row r="76" spans="1:3" ht="12.75">
      <c r="A76" s="259">
        <f>+A15</f>
        <v>2023</v>
      </c>
      <c r="B76" s="307"/>
      <c r="C76" s="398"/>
    </row>
    <row r="78" ht="12.75">
      <c r="A78" s="390" t="s">
        <v>131</v>
      </c>
    </row>
    <row r="80" ht="12.75">
      <c r="A80" s="230" t="s">
        <v>377</v>
      </c>
    </row>
    <row r="81" ht="12.75">
      <c r="A81" s="230" t="s">
        <v>378</v>
      </c>
    </row>
    <row r="82" ht="12.75">
      <c r="B82" s="255"/>
    </row>
    <row r="83" spans="1:3" ht="12.75">
      <c r="A83" s="192" t="s">
        <v>258</v>
      </c>
      <c r="B83" s="4"/>
      <c r="C83" s="398"/>
    </row>
    <row r="84" spans="1:3" ht="12.75">
      <c r="A84" s="259"/>
      <c r="B84" s="4"/>
      <c r="C84" s="341"/>
    </row>
    <row r="85" spans="1:3" ht="12.75">
      <c r="A85" s="192" t="s">
        <v>259</v>
      </c>
      <c r="B85" s="4"/>
      <c r="C85" s="398"/>
    </row>
    <row r="86" spans="1:3" ht="12.75">
      <c r="A86" s="259"/>
      <c r="B86" s="4"/>
      <c r="C86" s="342"/>
    </row>
    <row r="87" spans="1:3" ht="12.75">
      <c r="A87" s="192" t="s">
        <v>260</v>
      </c>
      <c r="B87" s="4"/>
      <c r="C87" s="398"/>
    </row>
    <row r="88" ht="12.75">
      <c r="A88" s="217"/>
    </row>
  </sheetData>
  <sheetProtection password="CF2D" sheet="1" objects="1" scenarios="1"/>
  <printOptions horizontalCentered="1"/>
  <pageMargins left="0" right="0" top="0.5" bottom="0" header="0" footer="0"/>
  <pageSetup horizontalDpi="600" verticalDpi="600" orientation="portrait" scale="87" r:id="rId4"/>
  <headerFooter alignWithMargins="0">
    <oddFooter>&amp;CA-10</oddFooter>
  </headerFooter>
  <rowBreaks count="1" manualBreakCount="1">
    <brk id="4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M25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2.28125" style="1" customWidth="1"/>
    <col min="2" max="2" width="11.57421875" style="1" customWidth="1"/>
    <col min="3" max="3" width="3.00390625" style="1" customWidth="1"/>
    <col min="4" max="8" width="7.8515625" style="1" customWidth="1"/>
    <col min="9" max="9" width="15.7109375" style="1" customWidth="1"/>
    <col min="10" max="10" width="1.421875" style="1" customWidth="1"/>
    <col min="11" max="11" width="7.8515625" style="1" customWidth="1"/>
    <col min="12" max="12" width="1.421875" style="1" customWidth="1"/>
    <col min="13" max="16384" width="7.8515625" style="1" customWidth="1"/>
  </cols>
  <sheetData>
    <row r="1" spans="1:13" ht="18">
      <c r="A1" s="11" t="s">
        <v>294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6.75" customHeight="1"/>
    <row r="3" spans="2:13" ht="13.5" customHeight="1">
      <c r="B3" s="15" t="s">
        <v>273</v>
      </c>
      <c r="C3" s="7"/>
      <c r="D3" s="6" t="s">
        <v>274</v>
      </c>
      <c r="K3" s="8" t="s">
        <v>279</v>
      </c>
      <c r="L3" s="9"/>
      <c r="M3" s="8" t="s">
        <v>280</v>
      </c>
    </row>
    <row r="4" ht="6" customHeight="1"/>
    <row r="5" spans="2:11" ht="14.25" customHeight="1">
      <c r="B5" s="17" t="s">
        <v>307</v>
      </c>
      <c r="D5" s="16" t="s">
        <v>354</v>
      </c>
      <c r="K5" s="3" t="s">
        <v>596</v>
      </c>
    </row>
    <row r="6" spans="2:11" ht="12.75" customHeight="1">
      <c r="B6" s="10" t="s">
        <v>605</v>
      </c>
      <c r="D6" s="5" t="s">
        <v>284</v>
      </c>
      <c r="E6" s="12"/>
      <c r="J6" s="3"/>
      <c r="K6" s="3" t="s">
        <v>596</v>
      </c>
    </row>
    <row r="7" spans="2:11" ht="12.75" customHeight="1">
      <c r="B7" s="10" t="s">
        <v>359</v>
      </c>
      <c r="E7" s="5" t="s">
        <v>360</v>
      </c>
      <c r="J7" s="3"/>
      <c r="K7" s="3" t="s">
        <v>596</v>
      </c>
    </row>
    <row r="8" spans="2:11" ht="12.75" customHeight="1">
      <c r="B8" s="10" t="s">
        <v>581</v>
      </c>
      <c r="D8" s="5" t="s">
        <v>285</v>
      </c>
      <c r="E8" s="12"/>
      <c r="J8" s="3"/>
      <c r="K8" s="3" t="s">
        <v>596</v>
      </c>
    </row>
    <row r="9" spans="2:11" ht="12.75" customHeight="1">
      <c r="B9" s="13" t="s">
        <v>350</v>
      </c>
      <c r="D9" s="5"/>
      <c r="E9" s="5" t="s">
        <v>353</v>
      </c>
      <c r="J9" s="3"/>
      <c r="K9" s="3" t="s">
        <v>596</v>
      </c>
    </row>
    <row r="10" spans="2:11" ht="12.75" customHeight="1">
      <c r="B10" s="10" t="s">
        <v>622</v>
      </c>
      <c r="D10" s="5" t="s">
        <v>286</v>
      </c>
      <c r="E10" s="12"/>
      <c r="J10" s="3"/>
      <c r="K10" s="3" t="s">
        <v>596</v>
      </c>
    </row>
    <row r="11" spans="2:11" ht="12.75" customHeight="1">
      <c r="B11" s="13" t="s">
        <v>351</v>
      </c>
      <c r="D11" s="5"/>
      <c r="E11" s="5" t="s">
        <v>352</v>
      </c>
      <c r="J11" s="3"/>
      <c r="K11" s="3" t="s">
        <v>596</v>
      </c>
    </row>
    <row r="12" spans="2:11" ht="12.75" customHeight="1">
      <c r="B12" s="10" t="s">
        <v>160</v>
      </c>
      <c r="D12" s="5" t="s">
        <v>287</v>
      </c>
      <c r="E12" s="12"/>
      <c r="J12" s="3"/>
      <c r="K12" s="3" t="s">
        <v>596</v>
      </c>
    </row>
    <row r="13" spans="2:11" ht="12.75" customHeight="1">
      <c r="B13" s="10" t="s">
        <v>281</v>
      </c>
      <c r="D13" s="5" t="s">
        <v>342</v>
      </c>
      <c r="E13" s="12"/>
      <c r="J13" s="3"/>
      <c r="K13" s="3" t="s">
        <v>596</v>
      </c>
    </row>
    <row r="14" spans="2:11" ht="12.75" customHeight="1">
      <c r="B14" s="10" t="s">
        <v>282</v>
      </c>
      <c r="D14" s="5" t="s">
        <v>341</v>
      </c>
      <c r="E14" s="12"/>
      <c r="J14" s="3"/>
      <c r="K14" s="3" t="s">
        <v>596</v>
      </c>
    </row>
    <row r="15" spans="2:11" ht="12.75" customHeight="1">
      <c r="B15" s="10" t="s">
        <v>200</v>
      </c>
      <c r="D15" s="5" t="s">
        <v>288</v>
      </c>
      <c r="E15" s="12"/>
      <c r="J15" s="3"/>
      <c r="K15" s="3" t="s">
        <v>596</v>
      </c>
    </row>
    <row r="16" spans="2:11" ht="12.75" customHeight="1">
      <c r="B16" s="10" t="s">
        <v>204</v>
      </c>
      <c r="D16" s="5" t="s">
        <v>289</v>
      </c>
      <c r="E16" s="12"/>
      <c r="J16" s="3"/>
      <c r="K16" s="3" t="s">
        <v>596</v>
      </c>
    </row>
    <row r="17" spans="2:11" ht="12.75" customHeight="1">
      <c r="B17" s="10" t="s">
        <v>225</v>
      </c>
      <c r="D17" s="5" t="s">
        <v>290</v>
      </c>
      <c r="E17" s="12"/>
      <c r="J17" s="3"/>
      <c r="K17" s="3" t="s">
        <v>596</v>
      </c>
    </row>
    <row r="18" spans="2:11" ht="12.75" customHeight="1">
      <c r="B18" s="10" t="s">
        <v>228</v>
      </c>
      <c r="D18" s="5" t="s">
        <v>291</v>
      </c>
      <c r="E18" s="12"/>
      <c r="J18" s="3"/>
      <c r="K18" s="3" t="s">
        <v>596</v>
      </c>
    </row>
    <row r="19" spans="2:11" ht="12.75" customHeight="1">
      <c r="B19" s="10" t="s">
        <v>283</v>
      </c>
      <c r="D19" s="5" t="s">
        <v>292</v>
      </c>
      <c r="E19" s="12"/>
      <c r="J19" s="3"/>
      <c r="K19" s="3" t="s">
        <v>596</v>
      </c>
    </row>
    <row r="20" spans="2:5" ht="12" customHeight="1">
      <c r="B20" s="18"/>
      <c r="D20" s="12"/>
      <c r="E20" s="2" t="s">
        <v>275</v>
      </c>
    </row>
    <row r="21" spans="2:11" ht="12.75" customHeight="1">
      <c r="B21" s="13" t="s">
        <v>385</v>
      </c>
      <c r="D21" s="5" t="s">
        <v>544</v>
      </c>
      <c r="E21" s="12"/>
      <c r="J21" s="3"/>
      <c r="K21" s="3" t="s">
        <v>596</v>
      </c>
    </row>
    <row r="22" spans="2:11" ht="6" customHeight="1">
      <c r="B22" s="19"/>
      <c r="D22" s="5"/>
      <c r="E22" s="12"/>
      <c r="J22" s="3"/>
      <c r="K22" s="3"/>
    </row>
    <row r="23" ht="15" customHeight="1">
      <c r="G23" s="5" t="s">
        <v>293</v>
      </c>
    </row>
    <row r="24" ht="6" customHeight="1"/>
    <row r="25" ht="12.75">
      <c r="G25" s="5" t="s">
        <v>407</v>
      </c>
    </row>
  </sheetData>
  <sheetProtection password="CF2D" sheet="1" objects="1" scenarios="1"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C28"/>
  <sheetViews>
    <sheetView zoomScalePageLayoutView="0" workbookViewId="0" topLeftCell="A1">
      <selection activeCell="A14" sqref="A14"/>
    </sheetView>
  </sheetViews>
  <sheetFormatPr defaultColWidth="7.8515625" defaultRowHeight="12.75"/>
  <cols>
    <col min="1" max="1" width="7.8515625" style="18" customWidth="1"/>
    <col min="2" max="2" width="1.421875" style="18" customWidth="1"/>
    <col min="3" max="3" width="89.00390625" style="18" customWidth="1"/>
    <col min="4" max="16384" width="7.8515625" style="18" customWidth="1"/>
  </cols>
  <sheetData>
    <row r="1" spans="1:3" ht="12.75">
      <c r="A1" s="41">
        <f>+Open!G14</f>
        <v>0</v>
      </c>
      <c r="B1" s="42"/>
      <c r="C1" s="42"/>
    </row>
    <row r="2" spans="1:3" ht="12.75">
      <c r="A2" s="41" t="s">
        <v>383</v>
      </c>
      <c r="B2" s="42"/>
      <c r="C2" s="42"/>
    </row>
    <row r="3" spans="1:3" ht="12.75">
      <c r="A3" s="41" t="s">
        <v>384</v>
      </c>
      <c r="B3" s="42"/>
      <c r="C3" s="42"/>
    </row>
    <row r="6" spans="1:3" ht="12.75">
      <c r="A6" s="192" t="s">
        <v>258</v>
      </c>
      <c r="B6" s="4"/>
      <c r="C6" s="356"/>
    </row>
    <row r="7" spans="1:3" ht="12.75">
      <c r="A7" s="263"/>
      <c r="B7" s="4"/>
      <c r="C7" s="343"/>
    </row>
    <row r="8" spans="1:3" ht="12.75">
      <c r="A8" s="192" t="s">
        <v>259</v>
      </c>
      <c r="B8" s="4"/>
      <c r="C8" s="356"/>
    </row>
    <row r="9" spans="1:3" ht="12.75">
      <c r="A9" s="263"/>
      <c r="B9" s="4"/>
      <c r="C9" s="343"/>
    </row>
    <row r="10" spans="1:3" ht="12.75">
      <c r="A10" s="192" t="s">
        <v>260</v>
      </c>
      <c r="B10" s="4"/>
      <c r="C10" s="356"/>
    </row>
    <row r="11" spans="1:3" ht="12.75">
      <c r="A11" s="263"/>
      <c r="B11" s="4"/>
      <c r="C11" s="343"/>
    </row>
    <row r="12" spans="1:3" ht="12.75">
      <c r="A12" s="192" t="s">
        <v>261</v>
      </c>
      <c r="B12" s="4"/>
      <c r="C12" s="356"/>
    </row>
    <row r="13" spans="1:3" ht="12.75">
      <c r="A13" s="263"/>
      <c r="B13" s="4"/>
      <c r="C13" s="343"/>
    </row>
    <row r="14" spans="1:3" ht="12.75">
      <c r="A14" s="192" t="s">
        <v>262</v>
      </c>
      <c r="B14" s="4"/>
      <c r="C14" s="356"/>
    </row>
    <row r="15" spans="1:3" ht="12.75">
      <c r="A15" s="263"/>
      <c r="B15" s="4"/>
      <c r="C15" s="343"/>
    </row>
    <row r="16" spans="1:3" ht="12.75">
      <c r="A16" s="192" t="s">
        <v>263</v>
      </c>
      <c r="B16" s="4"/>
      <c r="C16" s="356"/>
    </row>
    <row r="17" spans="1:3" ht="12.75">
      <c r="A17" s="259"/>
      <c r="B17" s="4"/>
      <c r="C17" s="343"/>
    </row>
    <row r="18" spans="1:3" ht="12.75">
      <c r="A18" s="192" t="s">
        <v>264</v>
      </c>
      <c r="B18" s="4"/>
      <c r="C18" s="356"/>
    </row>
    <row r="19" spans="1:3" ht="12.75">
      <c r="A19" s="263"/>
      <c r="B19" s="4"/>
      <c r="C19" s="343"/>
    </row>
    <row r="20" spans="1:3" ht="12.75">
      <c r="A20" s="192" t="s">
        <v>265</v>
      </c>
      <c r="B20" s="4"/>
      <c r="C20" s="356"/>
    </row>
    <row r="21" spans="1:3" ht="12.75">
      <c r="A21" s="263"/>
      <c r="B21" s="4"/>
      <c r="C21" s="343"/>
    </row>
    <row r="22" spans="1:3" ht="12.75">
      <c r="A22" s="192" t="s">
        <v>348</v>
      </c>
      <c r="B22" s="4"/>
      <c r="C22" s="356"/>
    </row>
    <row r="23" spans="1:3" ht="12.75">
      <c r="A23" s="263"/>
      <c r="B23" s="4"/>
      <c r="C23" s="343"/>
    </row>
    <row r="24" spans="1:3" ht="12.75">
      <c r="A24" s="192" t="s">
        <v>349</v>
      </c>
      <c r="B24" s="4"/>
      <c r="C24" s="356"/>
    </row>
    <row r="28" spans="1:3" ht="12.75">
      <c r="A28" s="42"/>
      <c r="B28" s="42"/>
      <c r="C28" s="42"/>
    </row>
  </sheetData>
  <sheetProtection password="CF2D" sheet="1" objects="1" scenarios="1"/>
  <printOptions horizontalCentered="1"/>
  <pageMargins left="0" right="0" top="0.5" bottom="0" header="0" footer="0"/>
  <pageSetup horizontalDpi="600" verticalDpi="600" orientation="portrait" scale="90" r:id="rId2"/>
  <headerFooter alignWithMargins="0">
    <oddFooter>&amp;CA-11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M63"/>
  <sheetViews>
    <sheetView zoomScalePageLayoutView="0" workbookViewId="0" topLeftCell="A55">
      <selection activeCell="E83" sqref="E83"/>
    </sheetView>
  </sheetViews>
  <sheetFormatPr defaultColWidth="7.8515625" defaultRowHeight="12.75"/>
  <cols>
    <col min="1" max="2" width="4.00390625" style="18" customWidth="1"/>
    <col min="3" max="3" width="2.28125" style="18" customWidth="1"/>
    <col min="4" max="4" width="2.140625" style="18" customWidth="1"/>
    <col min="5" max="5" width="36.8515625" style="18" customWidth="1"/>
    <col min="6" max="6" width="1.421875" style="18" customWidth="1"/>
    <col min="7" max="7" width="12.7109375" style="18" customWidth="1"/>
    <col min="8" max="8" width="1.421875" style="18" customWidth="1"/>
    <col min="9" max="9" width="11.140625" style="18" customWidth="1"/>
    <col min="10" max="10" width="1.421875" style="18" customWidth="1"/>
    <col min="11" max="11" width="12.7109375" style="18" customWidth="1"/>
    <col min="12" max="12" width="2.28125" style="18" customWidth="1"/>
    <col min="13" max="13" width="12.7109375" style="18" customWidth="1"/>
    <col min="14" max="14" width="10.8515625" style="18" customWidth="1"/>
    <col min="15" max="15" width="2.28125" style="18" customWidth="1"/>
    <col min="16" max="16" width="10.8515625" style="18" customWidth="1"/>
    <col min="17" max="17" width="2.28125" style="18" customWidth="1"/>
    <col min="18" max="18" width="10.8515625" style="18" customWidth="1"/>
    <col min="19" max="16384" width="7.8515625" style="18" customWidth="1"/>
  </cols>
  <sheetData>
    <row r="1" spans="1:13" ht="12.75">
      <c r="A1" s="41">
        <f>+Open!G32</f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41" t="s">
        <v>471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.75">
      <c r="A3" s="41"/>
      <c r="B3" s="42"/>
      <c r="C3" s="42"/>
      <c r="D3" s="42"/>
      <c r="E3" s="41" t="s">
        <v>80</v>
      </c>
      <c r="F3" s="42"/>
      <c r="G3" s="42"/>
      <c r="H3" s="42"/>
      <c r="I3" s="208">
        <f>+'A-1'!K3</f>
        <v>2020</v>
      </c>
      <c r="J3" s="42"/>
      <c r="K3" s="42"/>
      <c r="L3" s="42"/>
      <c r="M3" s="42"/>
    </row>
    <row r="4" ht="12.75">
      <c r="A4" s="454" t="s">
        <v>386</v>
      </c>
    </row>
    <row r="5" ht="12.75">
      <c r="A5" s="44" t="s">
        <v>249</v>
      </c>
    </row>
    <row r="6" spans="1:2" ht="12.75">
      <c r="A6" s="50"/>
      <c r="B6" s="370" t="s">
        <v>642</v>
      </c>
    </row>
    <row r="7" ht="12.75">
      <c r="A7" s="50"/>
    </row>
    <row r="8" spans="1:13" ht="12.75">
      <c r="A8" s="183"/>
      <c r="C8" s="255" t="s">
        <v>582</v>
      </c>
      <c r="G8" s="45">
        <f>+'A-1'!K5</f>
        <v>2020</v>
      </c>
      <c r="H8" s="45"/>
      <c r="I8" s="45"/>
      <c r="J8" s="45"/>
      <c r="K8" s="45">
        <f>+'A-1'!M5</f>
        <v>2019</v>
      </c>
      <c r="L8" s="45"/>
      <c r="M8" s="274">
        <f>+'A-1'!O5</f>
        <v>2018</v>
      </c>
    </row>
    <row r="9" ht="6" customHeight="1">
      <c r="A9" s="183"/>
    </row>
    <row r="10" spans="1:13" ht="12.75">
      <c r="A10" s="452"/>
      <c r="C10" s="18" t="s">
        <v>583</v>
      </c>
      <c r="G10" s="61"/>
      <c r="H10" s="48"/>
      <c r="I10" s="48"/>
      <c r="J10" s="233"/>
      <c r="K10" s="61"/>
      <c r="L10" s="48"/>
      <c r="M10" s="61"/>
    </row>
    <row r="11" spans="1:13" ht="12.75">
      <c r="A11" s="452"/>
      <c r="C11" s="18" t="s">
        <v>205</v>
      </c>
      <c r="G11" s="61"/>
      <c r="H11" s="48"/>
      <c r="I11" s="48"/>
      <c r="J11" s="233"/>
      <c r="K11" s="61"/>
      <c r="L11" s="48"/>
      <c r="M11" s="61"/>
    </row>
    <row r="12" spans="1:13" ht="12.75">
      <c r="A12" s="452"/>
      <c r="C12" s="18" t="s">
        <v>203</v>
      </c>
      <c r="G12" s="61"/>
      <c r="H12" s="48"/>
      <c r="I12" s="48"/>
      <c r="J12" s="233"/>
      <c r="K12" s="61"/>
      <c r="L12" s="48"/>
      <c r="M12" s="61"/>
    </row>
    <row r="13" spans="1:13" ht="12.75">
      <c r="A13" s="452"/>
      <c r="C13" s="18" t="s">
        <v>201</v>
      </c>
      <c r="G13" s="61"/>
      <c r="H13" s="48"/>
      <c r="I13" s="48"/>
      <c r="J13" s="233"/>
      <c r="K13" s="61"/>
      <c r="L13" s="48"/>
      <c r="M13" s="61"/>
    </row>
    <row r="14" spans="1:13" ht="12.75">
      <c r="A14" s="452"/>
      <c r="C14" s="18" t="s">
        <v>206</v>
      </c>
      <c r="G14" s="51"/>
      <c r="H14" s="231"/>
      <c r="I14" s="231"/>
      <c r="J14" s="233"/>
      <c r="K14" s="51"/>
      <c r="L14" s="48"/>
      <c r="M14" s="51"/>
    </row>
    <row r="15" spans="1:13" ht="13.5" thickBot="1">
      <c r="A15" s="453"/>
      <c r="D15" s="18" t="s">
        <v>207</v>
      </c>
      <c r="G15" s="58">
        <f>SUM(G10:G14)</f>
        <v>0</v>
      </c>
      <c r="H15" s="231"/>
      <c r="I15" s="231"/>
      <c r="J15" s="233"/>
      <c r="K15" s="58">
        <f>SUM(K10:K14)</f>
        <v>0</v>
      </c>
      <c r="L15" s="48"/>
      <c r="M15" s="58">
        <f>SUM(M10:M14)</f>
        <v>0</v>
      </c>
    </row>
    <row r="16" spans="1:13" ht="13.5" thickTop="1">
      <c r="A16" s="453"/>
      <c r="G16" s="48"/>
      <c r="H16" s="48"/>
      <c r="I16" s="48"/>
      <c r="J16" s="233"/>
      <c r="K16" s="48"/>
      <c r="L16" s="48"/>
      <c r="M16" s="48"/>
    </row>
    <row r="17" spans="1:13" ht="12.75">
      <c r="A17" s="453"/>
      <c r="C17" s="167" t="s">
        <v>218</v>
      </c>
      <c r="G17" s="48"/>
      <c r="H17" s="48"/>
      <c r="I17" s="48"/>
      <c r="J17" s="233"/>
      <c r="K17" s="48"/>
      <c r="L17" s="48"/>
      <c r="M17" s="48"/>
    </row>
    <row r="18" spans="1:13" ht="6" customHeight="1">
      <c r="A18" s="453"/>
      <c r="G18" s="48"/>
      <c r="H18" s="48"/>
      <c r="I18" s="48"/>
      <c r="J18" s="233"/>
      <c r="K18" s="48"/>
      <c r="L18" s="48"/>
      <c r="M18" s="48"/>
    </row>
    <row r="19" spans="1:13" ht="12.75">
      <c r="A19" s="452"/>
      <c r="C19" s="18" t="s">
        <v>584</v>
      </c>
      <c r="G19" s="61"/>
      <c r="H19" s="48"/>
      <c r="I19" s="48"/>
      <c r="J19" s="233"/>
      <c r="K19" s="61"/>
      <c r="L19" s="48"/>
      <c r="M19" s="61"/>
    </row>
    <row r="20" spans="1:13" ht="12.75">
      <c r="A20" s="452"/>
      <c r="C20" s="18" t="s">
        <v>202</v>
      </c>
      <c r="G20" s="61"/>
      <c r="H20" s="48"/>
      <c r="I20" s="48"/>
      <c r="J20" s="233"/>
      <c r="K20" s="61"/>
      <c r="L20" s="48"/>
      <c r="M20" s="61"/>
    </row>
    <row r="21" spans="1:13" ht="12.75">
      <c r="A21" s="452"/>
      <c r="C21" s="18" t="s">
        <v>208</v>
      </c>
      <c r="G21" s="51"/>
      <c r="H21" s="231"/>
      <c r="I21" s="231"/>
      <c r="J21" s="233"/>
      <c r="K21" s="51"/>
      <c r="L21" s="48"/>
      <c r="M21" s="51"/>
    </row>
    <row r="22" spans="1:13" ht="12.75">
      <c r="A22" s="453"/>
      <c r="D22" s="18" t="s">
        <v>219</v>
      </c>
      <c r="G22" s="231">
        <f>SUM(G19:G21)</f>
        <v>0</v>
      </c>
      <c r="H22" s="231"/>
      <c r="I22" s="231"/>
      <c r="J22" s="233"/>
      <c r="K22" s="231">
        <f>SUM(K19:K21)</f>
        <v>0</v>
      </c>
      <c r="L22" s="48"/>
      <c r="M22" s="231">
        <f>SUM(M19:M21)</f>
        <v>0</v>
      </c>
    </row>
    <row r="23" spans="1:13" ht="12.75">
      <c r="A23" s="453"/>
      <c r="G23" s="231"/>
      <c r="H23" s="231"/>
      <c r="I23" s="231"/>
      <c r="J23" s="234"/>
      <c r="K23" s="231"/>
      <c r="L23" s="231"/>
      <c r="M23" s="231"/>
    </row>
    <row r="24" spans="1:13" ht="12.75">
      <c r="A24" s="453"/>
      <c r="C24" s="255" t="s">
        <v>209</v>
      </c>
      <c r="G24" s="231"/>
      <c r="H24" s="231"/>
      <c r="I24" s="231"/>
      <c r="J24" s="233"/>
      <c r="K24" s="231"/>
      <c r="L24" s="48"/>
      <c r="M24" s="231"/>
    </row>
    <row r="25" spans="1:13" ht="6" customHeight="1">
      <c r="A25" s="453"/>
      <c r="C25" s="255"/>
      <c r="G25" s="231"/>
      <c r="H25" s="231"/>
      <c r="I25" s="231"/>
      <c r="J25" s="233"/>
      <c r="K25" s="231"/>
      <c r="L25" s="48"/>
      <c r="M25" s="231"/>
    </row>
    <row r="26" spans="1:13" ht="12.75">
      <c r="A26" s="452"/>
      <c r="D26" s="18" t="s">
        <v>213</v>
      </c>
      <c r="G26" s="61"/>
      <c r="H26" s="338"/>
      <c r="I26" s="338"/>
      <c r="J26" s="445"/>
      <c r="K26" s="61"/>
      <c r="L26" s="48"/>
      <c r="M26" s="61"/>
    </row>
    <row r="27" spans="1:13" ht="12.75">
      <c r="A27" s="452"/>
      <c r="E27" s="18" t="s">
        <v>214</v>
      </c>
      <c r="G27" s="61"/>
      <c r="H27" s="231"/>
      <c r="I27" s="231"/>
      <c r="J27" s="233"/>
      <c r="K27" s="61"/>
      <c r="L27" s="48"/>
      <c r="M27" s="61"/>
    </row>
    <row r="28" spans="1:13" ht="12.75">
      <c r="A28" s="452"/>
      <c r="E28" s="18" t="s">
        <v>580</v>
      </c>
      <c r="G28" s="61"/>
      <c r="H28" s="231"/>
      <c r="I28" s="231"/>
      <c r="J28" s="233"/>
      <c r="K28" s="61"/>
      <c r="L28" s="48"/>
      <c r="M28" s="61"/>
    </row>
    <row r="29" spans="1:13" ht="12.75">
      <c r="A29" s="452"/>
      <c r="E29" s="18" t="s">
        <v>215</v>
      </c>
      <c r="G29" s="61"/>
      <c r="H29" s="231"/>
      <c r="I29" s="231"/>
      <c r="J29" s="233"/>
      <c r="K29" s="61"/>
      <c r="L29" s="48"/>
      <c r="M29" s="61"/>
    </row>
    <row r="30" spans="1:13" ht="12.75">
      <c r="A30" s="452"/>
      <c r="E30" s="18" t="s">
        <v>216</v>
      </c>
      <c r="G30" s="51"/>
      <c r="H30" s="231"/>
      <c r="I30" s="231"/>
      <c r="J30" s="233"/>
      <c r="K30" s="51"/>
      <c r="L30" s="48"/>
      <c r="M30" s="51"/>
    </row>
    <row r="31" spans="1:13" ht="12.75">
      <c r="A31" s="453"/>
      <c r="D31" s="18" t="s">
        <v>217</v>
      </c>
      <c r="G31" s="231">
        <f>SUM(G26:G30)</f>
        <v>0</v>
      </c>
      <c r="H31" s="231"/>
      <c r="I31" s="231"/>
      <c r="J31" s="233"/>
      <c r="K31" s="231">
        <f>SUM(K26:K30)</f>
        <v>0</v>
      </c>
      <c r="L31" s="48"/>
      <c r="M31" s="231">
        <f>SUM(M26:M30)</f>
        <v>0</v>
      </c>
    </row>
    <row r="32" spans="1:13" ht="12.75">
      <c r="A32" s="453"/>
      <c r="G32" s="231"/>
      <c r="H32" s="231"/>
      <c r="I32" s="231"/>
      <c r="J32" s="234"/>
      <c r="K32" s="231"/>
      <c r="L32" s="231"/>
      <c r="M32" s="231"/>
    </row>
    <row r="33" spans="1:13" ht="13.5" thickBot="1">
      <c r="A33" s="453"/>
      <c r="D33" s="18" t="s">
        <v>210</v>
      </c>
      <c r="G33" s="67">
        <f>+G22+G31</f>
        <v>0</v>
      </c>
      <c r="H33" s="231"/>
      <c r="I33" s="231"/>
      <c r="J33" s="233"/>
      <c r="K33" s="67">
        <f>+K22+K31</f>
        <v>0</v>
      </c>
      <c r="L33" s="48"/>
      <c r="M33" s="67">
        <f>+M22+M31</f>
        <v>0</v>
      </c>
    </row>
    <row r="34" ht="13.5" thickTop="1">
      <c r="A34" s="453"/>
    </row>
    <row r="35" spans="1:13" ht="6" customHeight="1" thickBot="1">
      <c r="A35" s="453"/>
      <c r="B35" s="415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</row>
    <row r="36" ht="13.5" thickTop="1">
      <c r="A36" s="453"/>
    </row>
    <row r="37" spans="1:10" ht="12.75">
      <c r="A37" s="453"/>
      <c r="B37" s="370" t="s">
        <v>58</v>
      </c>
      <c r="I37" s="10" t="s">
        <v>611</v>
      </c>
      <c r="J37" s="4"/>
    </row>
    <row r="38" spans="1:10" ht="12.75">
      <c r="A38" s="453"/>
      <c r="I38" s="148" t="s">
        <v>612</v>
      </c>
      <c r="J38" s="4"/>
    </row>
    <row r="39" spans="1:13" ht="12.75">
      <c r="A39" s="453"/>
      <c r="G39" s="45">
        <f>+G8</f>
        <v>2020</v>
      </c>
      <c r="H39" s="45"/>
      <c r="I39" s="142" t="s">
        <v>613</v>
      </c>
      <c r="J39" s="62"/>
      <c r="K39" s="45">
        <f>+K8</f>
        <v>2019</v>
      </c>
      <c r="L39" s="45"/>
      <c r="M39" s="274">
        <f>+M8</f>
        <v>2018</v>
      </c>
    </row>
    <row r="40" spans="1:10" ht="12.75">
      <c r="A40" s="453"/>
      <c r="J40" s="4"/>
    </row>
    <row r="41" spans="1:13" ht="12.75">
      <c r="A41" s="452"/>
      <c r="C41" s="18" t="s">
        <v>211</v>
      </c>
      <c r="F41" s="47" t="s">
        <v>596</v>
      </c>
      <c r="G41" s="61"/>
      <c r="H41" s="48"/>
      <c r="I41" s="182" t="str">
        <f aca="true" t="shared" si="0" ref="I41:I48">IF(OR(G41=0,K41=0)," ",(G41-K41)/ABS(K41))</f>
        <v> </v>
      </c>
      <c r="J41" s="233"/>
      <c r="K41" s="61"/>
      <c r="L41" s="48"/>
      <c r="M41" s="61"/>
    </row>
    <row r="42" spans="1:13" ht="12.75">
      <c r="A42" s="452"/>
      <c r="C42" s="47" t="s">
        <v>468</v>
      </c>
      <c r="F42" s="47" t="s">
        <v>596</v>
      </c>
      <c r="G42" s="51"/>
      <c r="H42" s="231"/>
      <c r="I42" s="155" t="str">
        <f t="shared" si="0"/>
        <v> </v>
      </c>
      <c r="J42" s="233"/>
      <c r="K42" s="51"/>
      <c r="L42" s="48"/>
      <c r="M42" s="51"/>
    </row>
    <row r="43" spans="1:13" ht="12.75">
      <c r="A43" s="452"/>
      <c r="C43" s="18" t="s">
        <v>571</v>
      </c>
      <c r="F43" s="47" t="s">
        <v>596</v>
      </c>
      <c r="G43" s="48">
        <f>+G41+G42</f>
        <v>0</v>
      </c>
      <c r="H43" s="48"/>
      <c r="I43" s="181" t="str">
        <f t="shared" si="0"/>
        <v> </v>
      </c>
      <c r="J43" s="233"/>
      <c r="K43" s="48">
        <f>+K41+K42</f>
        <v>0</v>
      </c>
      <c r="L43" s="48"/>
      <c r="M43" s="48">
        <f>+M41+M42</f>
        <v>0</v>
      </c>
    </row>
    <row r="44" spans="1:13" ht="12.75">
      <c r="A44" s="452"/>
      <c r="C44" s="18" t="s">
        <v>234</v>
      </c>
      <c r="F44" s="47" t="s">
        <v>596</v>
      </c>
      <c r="G44" s="61"/>
      <c r="H44" s="48"/>
      <c r="I44" s="182" t="str">
        <f t="shared" si="0"/>
        <v> </v>
      </c>
      <c r="J44" s="233"/>
      <c r="K44" s="61"/>
      <c r="L44" s="48"/>
      <c r="M44" s="61"/>
    </row>
    <row r="45" spans="1:13" ht="12.75">
      <c r="A45" s="452"/>
      <c r="C45" s="47" t="s">
        <v>480</v>
      </c>
      <c r="F45" s="47" t="s">
        <v>596</v>
      </c>
      <c r="G45" s="61"/>
      <c r="H45" s="231"/>
      <c r="I45" s="182" t="str">
        <f t="shared" si="0"/>
        <v> </v>
      </c>
      <c r="J45" s="233"/>
      <c r="K45" s="61"/>
      <c r="L45" s="48"/>
      <c r="M45" s="61"/>
    </row>
    <row r="46" spans="1:13" ht="12.75">
      <c r="A46" s="452"/>
      <c r="C46" s="47" t="s">
        <v>86</v>
      </c>
      <c r="D46" s="60"/>
      <c r="E46" s="60"/>
      <c r="F46" s="47" t="s">
        <v>596</v>
      </c>
      <c r="G46" s="61"/>
      <c r="H46" s="48"/>
      <c r="I46" s="182" t="str">
        <f t="shared" si="0"/>
        <v> </v>
      </c>
      <c r="J46" s="233"/>
      <c r="K46" s="61"/>
      <c r="L46" s="48"/>
      <c r="M46" s="61"/>
    </row>
    <row r="47" spans="1:13" ht="12.75">
      <c r="A47" s="452"/>
      <c r="C47" s="18" t="s">
        <v>469</v>
      </c>
      <c r="F47" s="47" t="s">
        <v>596</v>
      </c>
      <c r="G47" s="51"/>
      <c r="H47" s="231"/>
      <c r="I47" s="155" t="str">
        <f t="shared" si="0"/>
        <v> </v>
      </c>
      <c r="J47" s="233"/>
      <c r="K47" s="51"/>
      <c r="L47" s="48"/>
      <c r="M47" s="51"/>
    </row>
    <row r="48" spans="1:13" ht="13.5" thickBot="1">
      <c r="A48" s="453"/>
      <c r="D48" s="18" t="s">
        <v>212</v>
      </c>
      <c r="F48" s="47" t="s">
        <v>596</v>
      </c>
      <c r="G48" s="58">
        <f>+G43+G44+G45+G46+G47</f>
        <v>0</v>
      </c>
      <c r="H48" s="231"/>
      <c r="I48" s="308" t="str">
        <f t="shared" si="0"/>
        <v> </v>
      </c>
      <c r="J48" s="233"/>
      <c r="K48" s="58">
        <f>+K43+K44+K45+K46+K47</f>
        <v>0</v>
      </c>
      <c r="L48" s="48"/>
      <c r="M48" s="58">
        <f>+M43+M44+M45+M46+M47</f>
        <v>0</v>
      </c>
    </row>
    <row r="49" spans="1:9" ht="13.5" thickTop="1">
      <c r="A49" s="453"/>
      <c r="I49" s="48"/>
    </row>
    <row r="50" spans="1:13" ht="6" customHeight="1" thickBot="1">
      <c r="A50" s="453"/>
      <c r="B50" s="415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</row>
    <row r="51" ht="13.5" thickTop="1">
      <c r="A51" s="453"/>
    </row>
    <row r="52" spans="1:13" ht="12.75">
      <c r="A52" s="453"/>
      <c r="B52" s="370" t="s">
        <v>229</v>
      </c>
      <c r="G52" s="45">
        <f>+G8</f>
        <v>2020</v>
      </c>
      <c r="H52" s="45"/>
      <c r="I52" s="45"/>
      <c r="J52" s="62"/>
      <c r="K52" s="45">
        <f>+K8</f>
        <v>2019</v>
      </c>
      <c r="L52" s="45"/>
      <c r="M52" s="274">
        <f>+M8</f>
        <v>2018</v>
      </c>
    </row>
    <row r="53" spans="1:10" ht="12.75">
      <c r="A53" s="453"/>
      <c r="J53" s="4"/>
    </row>
    <row r="54" spans="1:13" ht="12.75">
      <c r="A54" s="452"/>
      <c r="C54" s="18" t="s">
        <v>221</v>
      </c>
      <c r="G54" s="61"/>
      <c r="H54" s="48"/>
      <c r="I54" s="182" t="str">
        <f>IF(OR(G54=0,K54=0)," ",(G54-K54)/ABS(K54))</f>
        <v> </v>
      </c>
      <c r="J54" s="233"/>
      <c r="K54" s="61"/>
      <c r="L54" s="48"/>
      <c r="M54" s="61"/>
    </row>
    <row r="55" spans="1:13" ht="12.75">
      <c r="A55" s="452"/>
      <c r="C55" s="18" t="s">
        <v>222</v>
      </c>
      <c r="G55" s="61"/>
      <c r="H55" s="48"/>
      <c r="I55" s="182" t="str">
        <f>IF(OR(G55=0,K55=0)," ",(G55-K55)/ABS(K55))</f>
        <v> </v>
      </c>
      <c r="J55" s="233"/>
      <c r="K55" s="61"/>
      <c r="L55" s="48"/>
      <c r="M55" s="61"/>
    </row>
    <row r="56" spans="1:13" ht="12.75">
      <c r="A56" s="452"/>
      <c r="C56" s="18" t="s">
        <v>223</v>
      </c>
      <c r="G56" s="51"/>
      <c r="H56" s="231"/>
      <c r="I56" s="155" t="str">
        <f>IF(OR(G56=0,K56=0)," ",(G56-K56)/ABS(K56))</f>
        <v> </v>
      </c>
      <c r="J56" s="233"/>
      <c r="K56" s="51"/>
      <c r="L56" s="48"/>
      <c r="M56" s="51"/>
    </row>
    <row r="57" spans="1:13" ht="13.5" thickBot="1">
      <c r="A57" s="185"/>
      <c r="D57" s="18" t="s">
        <v>224</v>
      </c>
      <c r="G57" s="67">
        <f>+G54+G55+G56</f>
        <v>0</v>
      </c>
      <c r="H57" s="231"/>
      <c r="I57" s="308" t="str">
        <f>IF(OR(G57=0,K57=0)," ",(G57-K57)/ABS(K57))</f>
        <v> </v>
      </c>
      <c r="J57" s="233"/>
      <c r="K57" s="67">
        <f>+K54+K55+K56</f>
        <v>0</v>
      </c>
      <c r="L57" s="48"/>
      <c r="M57" s="67">
        <f>+M54+M55+M56</f>
        <v>0</v>
      </c>
    </row>
    <row r="58" ht="13.5" thickTop="1"/>
    <row r="59" spans="2:3" ht="12.75">
      <c r="B59" s="189"/>
      <c r="C59" s="208"/>
    </row>
    <row r="61" ht="12.75">
      <c r="C61" s="46"/>
    </row>
    <row r="62" ht="12.75">
      <c r="C62" s="46"/>
    </row>
    <row r="63" spans="2:13" ht="12.7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</sheetData>
  <sheetProtection password="CF2D" sheet="1" objects="1" scenarios="1"/>
  <conditionalFormatting sqref="I54:I57 I41:I48">
    <cfRule type="cellIs" priority="1" dxfId="1" operator="greaterThanOrEqual" stopIfTrue="1">
      <formula>0.00001</formula>
    </cfRule>
    <cfRule type="cellIs" priority="2" dxfId="0" operator="lessThanOrEqual" stopIfTrue="1">
      <formula>-0.00001</formula>
    </cfRule>
  </conditionalFormatting>
  <dataValidations count="1">
    <dataValidation type="whole" allowBlank="1" showInputMessage="1" showErrorMessage="1" errorTitle="Whole Numbers Only" sqref="G10 G10:G14 K10:M14 G19:G21 K19:M21 G26:G30 K26:M30 G41 K41 M41 G42 K42 M42 G44:G47 K44:M47 G54:G56 K54:M56">
      <formula1>-9999999999</formula1>
      <formula2>9999999999</formula2>
    </dataValidation>
  </dataValidations>
  <printOptions horizontalCentered="1"/>
  <pageMargins left="0" right="0" top="0.5" bottom="0" header="0" footer="0"/>
  <pageSetup horizontalDpi="600" verticalDpi="600" orientation="portrait" scale="77" r:id="rId4"/>
  <headerFooter alignWithMargins="0">
    <oddFooter>&amp;CB-1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0"/>
  <dimension ref="A1:Q75"/>
  <sheetViews>
    <sheetView zoomScalePageLayoutView="0" workbookViewId="0" topLeftCell="A1">
      <selection activeCell="B12" sqref="B12"/>
    </sheetView>
  </sheetViews>
  <sheetFormatPr defaultColWidth="7.8515625" defaultRowHeight="12.75"/>
  <cols>
    <col min="1" max="1" width="4.28125" style="18" customWidth="1"/>
    <col min="2" max="2" width="4.57421875" style="18" customWidth="1"/>
    <col min="3" max="3" width="1.421875" style="18" customWidth="1"/>
    <col min="4" max="4" width="14.28125" style="18" customWidth="1"/>
    <col min="5" max="5" width="27.57421875" style="18" customWidth="1"/>
    <col min="6" max="6" width="1.421875" style="18" customWidth="1"/>
    <col min="7" max="7" width="12.7109375" style="18" customWidth="1"/>
    <col min="8" max="8" width="1.421875" style="18" customWidth="1"/>
    <col min="9" max="9" width="9.140625" style="18" customWidth="1"/>
    <col min="10" max="10" width="1.421875" style="18" customWidth="1"/>
    <col min="11" max="11" width="12.7109375" style="18" customWidth="1"/>
    <col min="12" max="12" width="1.421875" style="18" customWidth="1"/>
    <col min="13" max="13" width="12.7109375" style="18" customWidth="1"/>
    <col min="14" max="14" width="10.8515625" style="18" customWidth="1"/>
    <col min="15" max="15" width="2.28125" style="18" customWidth="1"/>
    <col min="16" max="16" width="10.8515625" style="18" customWidth="1"/>
    <col min="17" max="17" width="2.28125" style="18" customWidth="1"/>
    <col min="18" max="18" width="10.8515625" style="18" customWidth="1"/>
    <col min="19" max="16384" width="7.8515625" style="18" customWidth="1"/>
  </cols>
  <sheetData>
    <row r="1" spans="1:13" ht="12.75">
      <c r="A1" s="41">
        <f>+Open!G32</f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41" t="s">
        <v>230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.75">
      <c r="A3" s="41"/>
      <c r="B3" s="42"/>
      <c r="C3" s="42"/>
      <c r="D3" s="42"/>
      <c r="E3" s="53" t="s">
        <v>81</v>
      </c>
      <c r="F3" s="53"/>
      <c r="G3" s="42"/>
      <c r="H3" s="42"/>
      <c r="I3" s="208">
        <f>+'A-1'!K5</f>
        <v>2020</v>
      </c>
      <c r="J3" s="42"/>
      <c r="K3" s="41"/>
      <c r="L3" s="42"/>
      <c r="M3" s="42"/>
    </row>
    <row r="4" ht="12.75"/>
    <row r="5" spans="9:10" ht="12.75">
      <c r="I5" s="10" t="s">
        <v>611</v>
      </c>
      <c r="J5" s="62"/>
    </row>
    <row r="6" spans="1:10" ht="12.75">
      <c r="A6" s="43" t="s">
        <v>386</v>
      </c>
      <c r="I6" s="148" t="s">
        <v>612</v>
      </c>
      <c r="J6" s="62"/>
    </row>
    <row r="7" spans="1:13" ht="12.75">
      <c r="A7" s="309" t="s">
        <v>249</v>
      </c>
      <c r="D7" s="538" t="s">
        <v>231</v>
      </c>
      <c r="E7" s="527"/>
      <c r="G7" s="45">
        <f>+'A-1'!K5</f>
        <v>2020</v>
      </c>
      <c r="H7" s="45"/>
      <c r="I7" s="142" t="s">
        <v>613</v>
      </c>
      <c r="J7" s="62"/>
      <c r="K7" s="45">
        <f>+'A-1'!M5</f>
        <v>2019</v>
      </c>
      <c r="L7" s="45"/>
      <c r="M7" s="310">
        <f>+'A-1'!O5</f>
        <v>2018</v>
      </c>
    </row>
    <row r="8" spans="1:10" ht="12.75" customHeight="1">
      <c r="A8" s="50"/>
      <c r="J8" s="4"/>
    </row>
    <row r="9" spans="1:13" ht="12.75">
      <c r="A9" s="183"/>
      <c r="D9" s="311"/>
      <c r="E9" s="311"/>
      <c r="F9" s="311"/>
      <c r="G9" s="312"/>
      <c r="H9" s="312"/>
      <c r="I9" s="312"/>
      <c r="J9" s="4"/>
      <c r="K9" s="172"/>
      <c r="L9" s="172"/>
      <c r="M9" s="172"/>
    </row>
    <row r="10" spans="1:13" ht="12.75">
      <c r="A10" s="452"/>
      <c r="B10" s="218" t="s">
        <v>258</v>
      </c>
      <c r="C10" s="323"/>
      <c r="D10" s="537"/>
      <c r="E10" s="525"/>
      <c r="F10" s="230" t="s">
        <v>596</v>
      </c>
      <c r="G10" s="61"/>
      <c r="H10" s="231"/>
      <c r="I10" s="182" t="str">
        <f>IF(OR(G10=0,K10=0)," ",(G10-K10)/ABS(K10))</f>
        <v> </v>
      </c>
      <c r="J10" s="234"/>
      <c r="K10" s="61"/>
      <c r="L10" s="231"/>
      <c r="M10" s="61"/>
    </row>
    <row r="11" spans="1:13" ht="12.75">
      <c r="A11" s="505"/>
      <c r="B11" s="189"/>
      <c r="C11" s="324"/>
      <c r="D11" s="313"/>
      <c r="E11" s="313"/>
      <c r="F11" s="313"/>
      <c r="G11" s="231"/>
      <c r="H11" s="231"/>
      <c r="I11" s="149"/>
      <c r="J11" s="234"/>
      <c r="K11" s="231"/>
      <c r="L11" s="231"/>
      <c r="M11" s="231"/>
    </row>
    <row r="12" spans="1:13" ht="12.75">
      <c r="A12" s="452"/>
      <c r="B12" s="218" t="s">
        <v>259</v>
      </c>
      <c r="C12" s="323"/>
      <c r="D12" s="537"/>
      <c r="E12" s="525"/>
      <c r="F12" s="230" t="s">
        <v>596</v>
      </c>
      <c r="G12" s="61"/>
      <c r="H12" s="231"/>
      <c r="I12" s="182" t="str">
        <f>IF(OR(G12=0,K12=0)," ",(G12-K12)/ABS(K12))</f>
        <v> </v>
      </c>
      <c r="J12" s="234"/>
      <c r="K12" s="61"/>
      <c r="L12" s="231"/>
      <c r="M12" s="61"/>
    </row>
    <row r="13" spans="1:13" ht="12.75">
      <c r="A13" s="505"/>
      <c r="B13" s="189"/>
      <c r="C13" s="324"/>
      <c r="D13" s="313"/>
      <c r="E13" s="313"/>
      <c r="F13" s="313"/>
      <c r="G13" s="231"/>
      <c r="H13" s="231"/>
      <c r="I13" s="149"/>
      <c r="J13" s="234"/>
      <c r="K13" s="231"/>
      <c r="L13" s="231"/>
      <c r="M13" s="231"/>
    </row>
    <row r="14" spans="1:13" ht="12.75">
      <c r="A14" s="452"/>
      <c r="B14" s="218" t="s">
        <v>260</v>
      </c>
      <c r="C14" s="323"/>
      <c r="D14" s="537"/>
      <c r="E14" s="525"/>
      <c r="F14" s="230" t="s">
        <v>596</v>
      </c>
      <c r="G14" s="61"/>
      <c r="H14" s="231"/>
      <c r="I14" s="182" t="str">
        <f>IF(OR(G14=0,K14=0)," ",(G14-K14)/ABS(K14))</f>
        <v> </v>
      </c>
      <c r="J14" s="234"/>
      <c r="K14" s="61"/>
      <c r="L14" s="231"/>
      <c r="M14" s="61"/>
    </row>
    <row r="15" spans="1:13" ht="12.75">
      <c r="A15" s="505"/>
      <c r="B15" s="189"/>
      <c r="C15" s="324"/>
      <c r="D15" s="313"/>
      <c r="E15" s="313"/>
      <c r="F15" s="313"/>
      <c r="G15" s="231"/>
      <c r="H15" s="231"/>
      <c r="I15" s="149"/>
      <c r="J15" s="234"/>
      <c r="K15" s="231"/>
      <c r="L15" s="231"/>
      <c r="M15" s="231"/>
    </row>
    <row r="16" spans="1:13" ht="12.75">
      <c r="A16" s="452"/>
      <c r="B16" s="218" t="s">
        <v>261</v>
      </c>
      <c r="C16" s="323"/>
      <c r="D16" s="537"/>
      <c r="E16" s="525"/>
      <c r="F16" s="230" t="s">
        <v>596</v>
      </c>
      <c r="G16" s="61"/>
      <c r="H16" s="231"/>
      <c r="I16" s="182" t="str">
        <f>IF(OR(G16=0,K16=0)," ",(G16-K16)/ABS(K16))</f>
        <v> </v>
      </c>
      <c r="J16" s="234"/>
      <c r="K16" s="61"/>
      <c r="L16" s="231"/>
      <c r="M16" s="61"/>
    </row>
    <row r="17" spans="1:13" ht="12.75" customHeight="1">
      <c r="A17" s="505"/>
      <c r="B17" s="189"/>
      <c r="C17" s="324"/>
      <c r="D17" s="313"/>
      <c r="E17" s="313"/>
      <c r="F17" s="313"/>
      <c r="G17" s="231"/>
      <c r="H17" s="231"/>
      <c r="I17" s="149"/>
      <c r="J17" s="234"/>
      <c r="K17" s="231"/>
      <c r="L17" s="231"/>
      <c r="M17" s="231"/>
    </row>
    <row r="18" spans="1:13" ht="12.75">
      <c r="A18" s="452"/>
      <c r="B18" s="218" t="s">
        <v>262</v>
      </c>
      <c r="C18" s="323"/>
      <c r="D18" s="537"/>
      <c r="E18" s="525"/>
      <c r="F18" s="230" t="s">
        <v>596</v>
      </c>
      <c r="G18" s="61"/>
      <c r="H18" s="231"/>
      <c r="I18" s="182" t="str">
        <f>IF(OR(G18=0,K18=0)," ",(G18-K18)/ABS(K18))</f>
        <v> </v>
      </c>
      <c r="J18" s="234"/>
      <c r="K18" s="61"/>
      <c r="L18" s="231"/>
      <c r="M18" s="61"/>
    </row>
    <row r="19" spans="1:13" ht="12.75">
      <c r="A19" s="505"/>
      <c r="B19" s="189"/>
      <c r="C19" s="324"/>
      <c r="D19" s="313"/>
      <c r="E19" s="313"/>
      <c r="F19" s="313"/>
      <c r="G19" s="231"/>
      <c r="H19" s="231"/>
      <c r="I19" s="149"/>
      <c r="J19" s="234"/>
      <c r="K19" s="231"/>
      <c r="L19" s="231"/>
      <c r="M19" s="231"/>
    </row>
    <row r="20" spans="1:13" ht="12.75">
      <c r="A20" s="452"/>
      <c r="B20" s="218" t="s">
        <v>263</v>
      </c>
      <c r="C20" s="323"/>
      <c r="D20" s="537"/>
      <c r="E20" s="525"/>
      <c r="F20" s="230" t="s">
        <v>596</v>
      </c>
      <c r="G20" s="61"/>
      <c r="H20" s="231"/>
      <c r="I20" s="182" t="str">
        <f>IF(OR(G20=0,K20=0)," ",(G20-K20)/ABS(K20))</f>
        <v> </v>
      </c>
      <c r="J20" s="234"/>
      <c r="K20" s="61"/>
      <c r="L20" s="231"/>
      <c r="M20" s="61"/>
    </row>
    <row r="21" spans="1:13" ht="12.75">
      <c r="A21" s="505"/>
      <c r="B21" s="189"/>
      <c r="C21" s="324"/>
      <c r="D21" s="313"/>
      <c r="E21" s="313"/>
      <c r="F21" s="313"/>
      <c r="G21" s="231"/>
      <c r="H21" s="231"/>
      <c r="I21" s="149"/>
      <c r="J21" s="234"/>
      <c r="K21" s="231"/>
      <c r="L21" s="231"/>
      <c r="M21" s="231"/>
    </row>
    <row r="22" spans="1:13" ht="12.75">
      <c r="A22" s="452"/>
      <c r="B22" s="218" t="s">
        <v>264</v>
      </c>
      <c r="C22" s="323"/>
      <c r="D22" s="537"/>
      <c r="E22" s="525"/>
      <c r="F22" s="230" t="s">
        <v>596</v>
      </c>
      <c r="G22" s="61"/>
      <c r="H22" s="231"/>
      <c r="I22" s="182" t="str">
        <f>IF(OR(G22=0,K22=0)," ",(G22-K22)/ABS(K22))</f>
        <v> </v>
      </c>
      <c r="J22" s="234"/>
      <c r="K22" s="61"/>
      <c r="L22" s="231"/>
      <c r="M22" s="61"/>
    </row>
    <row r="23" spans="1:13" ht="12.75">
      <c r="A23" s="505"/>
      <c r="B23" s="46"/>
      <c r="C23" s="325"/>
      <c r="D23" s="313"/>
      <c r="E23" s="313"/>
      <c r="F23" s="313"/>
      <c r="G23" s="231"/>
      <c r="H23" s="231"/>
      <c r="I23" s="149"/>
      <c r="J23" s="234"/>
      <c r="K23" s="231"/>
      <c r="L23" s="231"/>
      <c r="M23" s="231"/>
    </row>
    <row r="24" spans="1:13" ht="12.75">
      <c r="A24" s="452"/>
      <c r="B24" s="218" t="s">
        <v>265</v>
      </c>
      <c r="C24" s="323"/>
      <c r="D24" s="46" t="s">
        <v>232</v>
      </c>
      <c r="E24" s="46"/>
      <c r="F24" s="230" t="s">
        <v>596</v>
      </c>
      <c r="G24" s="51"/>
      <c r="H24" s="231"/>
      <c r="I24" s="155" t="str">
        <f>IF(OR(G24=0,K24=0)," ",(G24-K24)/ABS(K24))</f>
        <v> </v>
      </c>
      <c r="J24" s="234"/>
      <c r="K24" s="51"/>
      <c r="L24" s="231"/>
      <c r="M24" s="51"/>
    </row>
    <row r="25" spans="1:13" ht="12.75">
      <c r="A25" s="505"/>
      <c r="G25" s="231"/>
      <c r="H25" s="231"/>
      <c r="I25" s="149"/>
      <c r="J25" s="234"/>
      <c r="K25" s="231"/>
      <c r="L25" s="231"/>
      <c r="M25" s="231"/>
    </row>
    <row r="26" spans="1:13" ht="12.75">
      <c r="A26" s="505"/>
      <c r="D26" s="189"/>
      <c r="E26" s="208" t="s">
        <v>233</v>
      </c>
      <c r="F26" s="208"/>
      <c r="G26" s="314">
        <f>SUM(G10:G24)</f>
        <v>0</v>
      </c>
      <c r="H26" s="231"/>
      <c r="I26" s="149" t="str">
        <f>IF(OR(G26=0,K26=0)," ",(G26-K26)/ABS(K26))</f>
        <v> </v>
      </c>
      <c r="J26" s="234"/>
      <c r="K26" s="314">
        <f>SUM(K10:K24)</f>
        <v>0</v>
      </c>
      <c r="L26" s="231"/>
      <c r="M26" s="314">
        <f>SUM(M10:M24)</f>
        <v>0</v>
      </c>
    </row>
    <row r="27" spans="1:13" ht="12.75">
      <c r="A27" s="505"/>
      <c r="G27" s="231"/>
      <c r="H27" s="231"/>
      <c r="I27" s="149" t="str">
        <f>IF(OR(G27=0,K27=0)," ",(G27-K27)/K27)</f>
        <v> </v>
      </c>
      <c r="J27" s="234"/>
      <c r="K27" s="231"/>
      <c r="L27" s="231"/>
      <c r="M27" s="231"/>
    </row>
    <row r="28" spans="1:13" ht="12.75">
      <c r="A28" s="505"/>
      <c r="G28" s="231"/>
      <c r="H28" s="231"/>
      <c r="I28" s="149" t="str">
        <f>IF(OR(G28=0,K28=0)," ",(G28-K28)/K28)</f>
        <v> </v>
      </c>
      <c r="J28" s="234"/>
      <c r="K28" s="231"/>
      <c r="L28" s="231"/>
      <c r="M28" s="231"/>
    </row>
    <row r="29" spans="1:13" ht="12.75">
      <c r="A29" s="452"/>
      <c r="D29" s="18" t="s">
        <v>234</v>
      </c>
      <c r="G29" s="61"/>
      <c r="H29" s="231"/>
      <c r="I29" s="182" t="str">
        <f>IF(OR(G29=0,K29=0)," ",(G29-K29)/ABS(K29))</f>
        <v> </v>
      </c>
      <c r="J29" s="234"/>
      <c r="K29" s="61"/>
      <c r="L29" s="231"/>
      <c r="M29" s="61"/>
    </row>
    <row r="30" spans="1:13" ht="12.75">
      <c r="A30" s="505"/>
      <c r="G30" s="338"/>
      <c r="H30" s="315"/>
      <c r="I30" s="172"/>
      <c r="J30" s="321"/>
      <c r="K30" s="338"/>
      <c r="L30" s="231"/>
      <c r="M30" s="338"/>
    </row>
    <row r="31" spans="1:13" ht="12.75">
      <c r="A31" s="452"/>
      <c r="D31" s="47" t="s">
        <v>480</v>
      </c>
      <c r="G31" s="61"/>
      <c r="H31" s="231"/>
      <c r="I31" s="182" t="str">
        <f>IF(OR(G31=0,K31=0)," ",(G31-K31)/ABS(K31))</f>
        <v> </v>
      </c>
      <c r="J31" s="234"/>
      <c r="K31" s="61"/>
      <c r="L31" s="231"/>
      <c r="M31" s="61"/>
    </row>
    <row r="32" spans="1:13" ht="12.75">
      <c r="A32" s="505"/>
      <c r="G32" s="338"/>
      <c r="H32" s="315"/>
      <c r="I32" s="172"/>
      <c r="J32" s="321"/>
      <c r="K32" s="338"/>
      <c r="L32" s="231"/>
      <c r="M32" s="338"/>
    </row>
    <row r="33" spans="1:13" ht="12.75">
      <c r="A33" s="452"/>
      <c r="D33" s="47" t="s">
        <v>90</v>
      </c>
      <c r="F33" s="50"/>
      <c r="G33" s="61"/>
      <c r="H33" s="231"/>
      <c r="I33" s="182" t="str">
        <f>IF(OR(G33=0,K33=0)," ",(G33-K33)/ABS(K33))</f>
        <v> </v>
      </c>
      <c r="J33" s="234"/>
      <c r="K33" s="61"/>
      <c r="L33" s="231"/>
      <c r="M33" s="61"/>
    </row>
    <row r="34" spans="1:13" ht="12.75">
      <c r="A34" s="505"/>
      <c r="G34" s="338"/>
      <c r="H34" s="315"/>
      <c r="I34" s="172"/>
      <c r="J34" s="321"/>
      <c r="K34" s="338"/>
      <c r="L34" s="231"/>
      <c r="M34" s="338"/>
    </row>
    <row r="35" spans="1:13" ht="12.75">
      <c r="A35" s="505"/>
      <c r="D35" s="18" t="s">
        <v>469</v>
      </c>
      <c r="G35" s="51"/>
      <c r="H35" s="231"/>
      <c r="I35" s="155" t="str">
        <f>IF(OR(G35=0,K35=0)," ",(G35-K35)/ABS(K35))</f>
        <v> </v>
      </c>
      <c r="J35" s="234"/>
      <c r="K35" s="51"/>
      <c r="L35" s="231"/>
      <c r="M35" s="51"/>
    </row>
    <row r="36" spans="1:13" ht="12.75">
      <c r="A36" s="505"/>
      <c r="G36" s="231"/>
      <c r="H36" s="231"/>
      <c r="I36" s="149"/>
      <c r="J36" s="234"/>
      <c r="K36" s="231"/>
      <c r="L36" s="231"/>
      <c r="M36" s="231"/>
    </row>
    <row r="37" spans="1:13" ht="13.5" thickBot="1">
      <c r="A37" s="505"/>
      <c r="E37" s="208" t="s">
        <v>580</v>
      </c>
      <c r="F37" s="208"/>
      <c r="G37" s="316">
        <f>+G26+G29+G31+G33+G35</f>
        <v>0</v>
      </c>
      <c r="H37" s="317"/>
      <c r="I37" s="164" t="str">
        <f>IF(OR(G37=0,K37=0)," ",(G37-K37)/ABS(K37))</f>
        <v> </v>
      </c>
      <c r="J37" s="322"/>
      <c r="K37" s="316">
        <f>+K26+K29+K31+K33+K35</f>
        <v>0</v>
      </c>
      <c r="L37" s="317"/>
      <c r="M37" s="316">
        <f>+M26+M29+M31+M33+M35</f>
        <v>0</v>
      </c>
    </row>
    <row r="38" spans="1:13" ht="13.5" thickTop="1">
      <c r="A38" s="505"/>
      <c r="G38" s="50"/>
      <c r="H38" s="50"/>
      <c r="I38" s="50"/>
      <c r="J38" s="50"/>
      <c r="K38" s="50"/>
      <c r="L38" s="50"/>
      <c r="M38" s="50"/>
    </row>
    <row r="39" spans="1:13" ht="5.25" customHeight="1" thickBot="1">
      <c r="A39" s="505"/>
      <c r="B39" s="415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</row>
    <row r="40" spans="1:13" ht="13.5" thickTop="1">
      <c r="A40" s="505"/>
      <c r="G40" s="50"/>
      <c r="H40" s="50"/>
      <c r="I40" s="50"/>
      <c r="J40" s="50"/>
      <c r="K40" s="50"/>
      <c r="L40" s="50"/>
      <c r="M40" s="50"/>
    </row>
    <row r="41" spans="1:17" ht="12.75">
      <c r="A41" s="505"/>
      <c r="B41" s="256" t="s">
        <v>246</v>
      </c>
      <c r="C41" s="256"/>
      <c r="G41" s="45">
        <f>+G7</f>
        <v>2020</v>
      </c>
      <c r="H41" s="45"/>
      <c r="I41" s="45"/>
      <c r="J41" s="62"/>
      <c r="K41" s="45">
        <f>+K7</f>
        <v>2019</v>
      </c>
      <c r="L41" s="45"/>
      <c r="M41" s="318">
        <f>+M7</f>
        <v>2018</v>
      </c>
      <c r="O41" s="277"/>
      <c r="P41" s="277"/>
      <c r="Q41" s="277"/>
    </row>
    <row r="42" spans="1:17" ht="12.75">
      <c r="A42" s="505"/>
      <c r="J42" s="62"/>
      <c r="K42" s="490"/>
      <c r="L42" s="490"/>
      <c r="M42" s="490"/>
      <c r="O42" s="507"/>
      <c r="P42" s="507"/>
      <c r="Q42" s="507"/>
    </row>
    <row r="43" spans="1:17" ht="12.75">
      <c r="A43" s="452"/>
      <c r="B43" s="18" t="s">
        <v>643</v>
      </c>
      <c r="G43" s="61"/>
      <c r="H43" s="48"/>
      <c r="I43" s="182" t="str">
        <f>IF(OR(G43=0,K43=0)," ",(G43-K43)/ABS(K43))</f>
        <v> </v>
      </c>
      <c r="J43" s="63"/>
      <c r="K43" s="61"/>
      <c r="L43" s="508"/>
      <c r="M43" s="61"/>
      <c r="O43" s="507"/>
      <c r="P43" s="507"/>
      <c r="Q43" s="507"/>
    </row>
    <row r="44" spans="1:17" ht="12.75">
      <c r="A44" s="452"/>
      <c r="B44" s="18" t="s">
        <v>644</v>
      </c>
      <c r="G44" s="61"/>
      <c r="H44" s="48"/>
      <c r="I44" s="182" t="str">
        <f>IF(OR(G44=0,K44=0)," ",(G44-K44)/ABS(K44))</f>
        <v> </v>
      </c>
      <c r="J44" s="63"/>
      <c r="K44" s="61"/>
      <c r="L44" s="508"/>
      <c r="M44" s="61"/>
      <c r="O44" s="507"/>
      <c r="P44" s="507"/>
      <c r="Q44" s="507"/>
    </row>
    <row r="45" spans="1:17" ht="12.75">
      <c r="A45" s="452"/>
      <c r="B45" s="18" t="s">
        <v>592</v>
      </c>
      <c r="G45" s="61"/>
      <c r="H45" s="48"/>
      <c r="I45" s="182" t="str">
        <f>IF(OR(G45=0,K45=0)," ",(G45-K45)/ABS(K45))</f>
        <v> </v>
      </c>
      <c r="J45" s="63"/>
      <c r="K45" s="61"/>
      <c r="L45" s="508"/>
      <c r="M45" s="61"/>
      <c r="O45" s="507"/>
      <c r="P45" s="507"/>
      <c r="Q45" s="507"/>
    </row>
    <row r="46" spans="1:17" ht="12.75">
      <c r="A46" s="452"/>
      <c r="B46" s="18" t="s">
        <v>247</v>
      </c>
      <c r="G46" s="61"/>
      <c r="H46" s="48"/>
      <c r="I46" s="182" t="str">
        <f>IF(OR(G46=0,K46=0)," ",(G46-K46)/ABS(K46))</f>
        <v> </v>
      </c>
      <c r="J46" s="63"/>
      <c r="K46" s="61"/>
      <c r="L46" s="508"/>
      <c r="M46" s="61"/>
      <c r="O46" s="507"/>
      <c r="P46" s="507"/>
      <c r="Q46" s="507"/>
    </row>
    <row r="47" spans="1:17" ht="12.75">
      <c r="A47" s="452"/>
      <c r="B47" s="18" t="s">
        <v>594</v>
      </c>
      <c r="G47" s="51"/>
      <c r="H47" s="231"/>
      <c r="I47" s="155" t="str">
        <f>IF(OR(G47=0,K47=0)," ",(G47-K47)/ABS(K47))</f>
        <v> </v>
      </c>
      <c r="J47" s="63"/>
      <c r="K47" s="51"/>
      <c r="L47" s="48"/>
      <c r="M47" s="51"/>
      <c r="O47" s="319"/>
      <c r="P47" s="319"/>
      <c r="Q47" s="319"/>
    </row>
    <row r="48" spans="1:17" ht="12.75">
      <c r="A48" s="56"/>
      <c r="G48" s="48"/>
      <c r="H48" s="48"/>
      <c r="I48" s="48"/>
      <c r="J48" s="63"/>
      <c r="K48" s="48"/>
      <c r="L48" s="48"/>
      <c r="M48" s="48"/>
      <c r="O48" s="319"/>
      <c r="P48" s="319"/>
      <c r="Q48" s="319"/>
    </row>
    <row r="49" spans="1:17" ht="13.5" thickBot="1">
      <c r="A49" s="10"/>
      <c r="D49" s="53" t="s">
        <v>248</v>
      </c>
      <c r="G49" s="67">
        <f>SUM(G43:G47)</f>
        <v>0</v>
      </c>
      <c r="H49" s="231"/>
      <c r="I49" s="164" t="str">
        <f>IF(OR(G49=0,K49=0)," ",(G49-K49)/ABS(K49))</f>
        <v> </v>
      </c>
      <c r="J49" s="63"/>
      <c r="K49" s="67">
        <f>SUM(K43:K47)</f>
        <v>0</v>
      </c>
      <c r="L49" s="48"/>
      <c r="M49" s="67">
        <f>SUM(M43:M47)</f>
        <v>0</v>
      </c>
      <c r="O49" s="320"/>
      <c r="P49" s="320"/>
      <c r="Q49" s="320"/>
    </row>
    <row r="50" spans="7:13" ht="13.5" thickTop="1">
      <c r="G50" s="231"/>
      <c r="H50" s="231"/>
      <c r="I50" s="231"/>
      <c r="J50" s="231"/>
      <c r="K50" s="231"/>
      <c r="L50" s="231"/>
      <c r="M50" s="231"/>
    </row>
    <row r="51" spans="1:13" ht="5.25" customHeight="1" thickBot="1">
      <c r="A51" s="415"/>
      <c r="B51" s="415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</row>
    <row r="52" spans="1:13" ht="13.5" thickTop="1">
      <c r="A52" s="41"/>
      <c r="B52" s="189"/>
      <c r="C52" s="208"/>
      <c r="G52" s="320"/>
      <c r="H52" s="320"/>
      <c r="I52" s="320"/>
      <c r="J52" s="320"/>
      <c r="K52" s="320"/>
      <c r="L52" s="320"/>
      <c r="M52" s="320"/>
    </row>
    <row r="53" spans="2:3" ht="15">
      <c r="B53" s="128"/>
      <c r="C53" s="208"/>
    </row>
    <row r="54" spans="1:13" ht="15">
      <c r="A54" s="10"/>
      <c r="B54" s="128"/>
      <c r="G54" s="50"/>
      <c r="H54" s="50"/>
      <c r="I54" s="50"/>
      <c r="J54" s="50"/>
      <c r="K54" s="50"/>
      <c r="L54" s="50"/>
      <c r="M54" s="50"/>
    </row>
    <row r="55" spans="2:13" ht="15">
      <c r="B55" s="128" t="s">
        <v>596</v>
      </c>
      <c r="C55" s="46"/>
      <c r="G55" s="50"/>
      <c r="H55" s="50"/>
      <c r="I55" s="50"/>
      <c r="J55" s="50"/>
      <c r="K55" s="50"/>
      <c r="L55" s="50"/>
      <c r="M55" s="50"/>
    </row>
    <row r="56" spans="7:13" ht="12.75">
      <c r="G56" s="50"/>
      <c r="H56" s="50"/>
      <c r="I56" s="50"/>
      <c r="J56" s="50"/>
      <c r="K56" s="50"/>
      <c r="L56" s="50"/>
      <c r="M56" s="50"/>
    </row>
    <row r="57" spans="1:13" ht="12.75">
      <c r="A57" s="42"/>
      <c r="B57" s="42"/>
      <c r="C57" s="42"/>
      <c r="D57" s="42"/>
      <c r="E57" s="42"/>
      <c r="F57" s="42"/>
      <c r="G57" s="60"/>
      <c r="H57" s="60"/>
      <c r="I57" s="60"/>
      <c r="J57" s="60"/>
      <c r="K57" s="60"/>
      <c r="L57" s="60"/>
      <c r="M57" s="60"/>
    </row>
    <row r="58" spans="7:13" ht="12.75">
      <c r="G58" s="50"/>
      <c r="H58" s="50"/>
      <c r="I58" s="50"/>
      <c r="J58" s="50"/>
      <c r="K58" s="50"/>
      <c r="L58" s="50"/>
      <c r="M58" s="50"/>
    </row>
    <row r="60" spans="7:13" ht="12.75">
      <c r="G60" s="50"/>
      <c r="H60" s="50"/>
      <c r="I60" s="50"/>
      <c r="J60" s="50"/>
      <c r="K60" s="50"/>
      <c r="L60" s="50"/>
      <c r="M60" s="50"/>
    </row>
    <row r="61" spans="7:13" ht="12.75">
      <c r="G61" s="50"/>
      <c r="H61" s="50"/>
      <c r="I61" s="50"/>
      <c r="J61" s="50"/>
      <c r="K61" s="50"/>
      <c r="L61" s="50"/>
      <c r="M61" s="50"/>
    </row>
    <row r="63" spans="7:13" ht="12.75">
      <c r="G63" s="50"/>
      <c r="H63" s="50"/>
      <c r="I63" s="50"/>
      <c r="J63" s="50"/>
      <c r="K63" s="50"/>
      <c r="L63" s="50"/>
      <c r="M63" s="50"/>
    </row>
    <row r="64" spans="7:13" ht="12.75">
      <c r="G64" s="50"/>
      <c r="H64" s="50"/>
      <c r="I64" s="50"/>
      <c r="J64" s="50"/>
      <c r="K64" s="50"/>
      <c r="L64" s="50"/>
      <c r="M64" s="50"/>
    </row>
    <row r="65" spans="7:13" ht="12.75">
      <c r="G65" s="50"/>
      <c r="H65" s="50"/>
      <c r="I65" s="50"/>
      <c r="J65" s="50"/>
      <c r="K65" s="50"/>
      <c r="L65" s="50"/>
      <c r="M65" s="50"/>
    </row>
    <row r="66" spans="7:13" ht="12.75">
      <c r="G66" s="50"/>
      <c r="H66" s="50"/>
      <c r="I66" s="50"/>
      <c r="J66" s="50"/>
      <c r="K66" s="50"/>
      <c r="L66" s="50"/>
      <c r="M66" s="50"/>
    </row>
    <row r="67" spans="7:13" ht="12.75">
      <c r="G67" s="50"/>
      <c r="H67" s="50"/>
      <c r="I67" s="50"/>
      <c r="J67" s="50"/>
      <c r="K67" s="50"/>
      <c r="L67" s="50"/>
      <c r="M67" s="50"/>
    </row>
    <row r="68" spans="7:13" ht="12.75">
      <c r="G68" s="50"/>
      <c r="H68" s="50"/>
      <c r="I68" s="50"/>
      <c r="J68" s="50"/>
      <c r="K68" s="50"/>
      <c r="L68" s="50"/>
      <c r="M68" s="50"/>
    </row>
    <row r="69" spans="7:13" ht="12.75">
      <c r="G69" s="50"/>
      <c r="H69" s="50"/>
      <c r="I69" s="50"/>
      <c r="J69" s="50"/>
      <c r="K69" s="50"/>
      <c r="L69" s="50"/>
      <c r="M69" s="50"/>
    </row>
    <row r="70" spans="7:13" ht="12.75">
      <c r="G70" s="50"/>
      <c r="H70" s="50"/>
      <c r="I70" s="50"/>
      <c r="J70" s="50"/>
      <c r="K70" s="50"/>
      <c r="L70" s="50"/>
      <c r="M70" s="50"/>
    </row>
    <row r="71" spans="7:13" ht="12.75">
      <c r="G71" s="50"/>
      <c r="H71" s="50"/>
      <c r="I71" s="50"/>
      <c r="J71" s="50"/>
      <c r="K71" s="50"/>
      <c r="L71" s="50"/>
      <c r="M71" s="50"/>
    </row>
    <row r="72" spans="7:13" ht="12.75">
      <c r="G72" s="50"/>
      <c r="H72" s="50"/>
      <c r="I72" s="50"/>
      <c r="J72" s="50"/>
      <c r="K72" s="50"/>
      <c r="L72" s="50"/>
      <c r="M72" s="50"/>
    </row>
    <row r="73" spans="7:13" ht="12.75">
      <c r="G73" s="50"/>
      <c r="H73" s="50"/>
      <c r="I73" s="50"/>
      <c r="J73" s="50"/>
      <c r="K73" s="50"/>
      <c r="L73" s="50"/>
      <c r="M73" s="50"/>
    </row>
    <row r="74" spans="7:13" ht="12.75">
      <c r="G74" s="50"/>
      <c r="H74" s="50"/>
      <c r="I74" s="50"/>
      <c r="J74" s="50"/>
      <c r="K74" s="50"/>
      <c r="L74" s="50"/>
      <c r="M74" s="50"/>
    </row>
    <row r="75" spans="7:13" ht="12.75">
      <c r="G75" s="50"/>
      <c r="H75" s="50"/>
      <c r="I75" s="50"/>
      <c r="J75" s="50"/>
      <c r="K75" s="50"/>
      <c r="L75" s="50"/>
      <c r="M75" s="50"/>
    </row>
  </sheetData>
  <sheetProtection password="CF2D" sheet="1" objects="1" scenarios="1"/>
  <mergeCells count="8">
    <mergeCell ref="D20:E20"/>
    <mergeCell ref="D22:E22"/>
    <mergeCell ref="D7:E7"/>
    <mergeCell ref="D10:E10"/>
    <mergeCell ref="D12:E12"/>
    <mergeCell ref="D14:E14"/>
    <mergeCell ref="D16:E16"/>
    <mergeCell ref="D18:E18"/>
  </mergeCells>
  <conditionalFormatting sqref="I10 I12 I14 I16 I18 I35 I22 I24 I26 I29 I31 I49 I33 I37 I20 I43:I47">
    <cfRule type="cellIs" priority="1" dxfId="1" operator="greaterThanOrEqual" stopIfTrue="1">
      <formula>0.00001</formula>
    </cfRule>
    <cfRule type="cellIs" priority="2" dxfId="0" operator="lessThanOrEqual" stopIfTrue="1">
      <formula>-0.00001</formula>
    </cfRule>
  </conditionalFormatting>
  <printOptions horizontalCentered="1"/>
  <pageMargins left="0" right="0" top="0.5" bottom="0" header="0" footer="0"/>
  <pageSetup horizontalDpi="600" verticalDpi="600" orientation="portrait" scale="84" r:id="rId4"/>
  <headerFooter alignWithMargins="0">
    <oddFooter>&amp;CB-2</oddFoot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J86"/>
  <sheetViews>
    <sheetView zoomScalePageLayoutView="0" workbookViewId="0" topLeftCell="A1">
      <selection activeCell="A31" sqref="A31"/>
    </sheetView>
  </sheetViews>
  <sheetFormatPr defaultColWidth="7.8515625" defaultRowHeight="12.75"/>
  <cols>
    <col min="1" max="1" width="8.00390625" style="18" customWidth="1"/>
    <col min="2" max="2" width="1.421875" style="18" customWidth="1"/>
    <col min="3" max="3" width="29.8515625" style="18" customWidth="1"/>
    <col min="4" max="4" width="1.421875" style="18" customWidth="1"/>
    <col min="5" max="5" width="9.28125" style="18" bestFit="1" customWidth="1"/>
    <col min="6" max="6" width="1.28515625" style="18" customWidth="1"/>
    <col min="7" max="7" width="49.421875" style="18" customWidth="1"/>
    <col min="8" max="16384" width="7.8515625" style="18" customWidth="1"/>
  </cols>
  <sheetData>
    <row r="1" spans="1:7" ht="12.75">
      <c r="A1" s="41">
        <f>+Open!G32</f>
        <v>0</v>
      </c>
      <c r="B1" s="42"/>
      <c r="C1" s="42"/>
      <c r="D1" s="42"/>
      <c r="E1" s="42"/>
      <c r="F1" s="42"/>
      <c r="G1" s="42"/>
    </row>
    <row r="2" spans="1:7" ht="12.75">
      <c r="A2" s="41" t="s">
        <v>96</v>
      </c>
      <c r="B2" s="41"/>
      <c r="C2" s="41"/>
      <c r="D2" s="41"/>
      <c r="E2" s="41"/>
      <c r="F2" s="41"/>
      <c r="G2" s="41"/>
    </row>
    <row r="3" spans="1:7" ht="12.75">
      <c r="A3" s="41" t="s">
        <v>97</v>
      </c>
      <c r="B3" s="41"/>
      <c r="C3" s="41"/>
      <c r="D3" s="41"/>
      <c r="E3" s="41"/>
      <c r="F3" s="41"/>
      <c r="G3" s="41"/>
    </row>
    <row r="4" spans="1:7" ht="12.75">
      <c r="A4" s="41" t="s">
        <v>343</v>
      </c>
      <c r="B4" s="41"/>
      <c r="C4" s="41"/>
      <c r="D4" s="41"/>
      <c r="E4" s="327"/>
      <c r="F4" s="41"/>
      <c r="G4" s="41"/>
    </row>
    <row r="6" ht="12.75">
      <c r="E6" s="189" t="s">
        <v>611</v>
      </c>
    </row>
    <row r="7" ht="12.75">
      <c r="E7" s="189" t="s">
        <v>612</v>
      </c>
    </row>
    <row r="8" spans="1:7" ht="12.75">
      <c r="A8" s="190" t="s">
        <v>345</v>
      </c>
      <c r="C8" s="191" t="s">
        <v>84</v>
      </c>
      <c r="E8" s="190" t="s">
        <v>613</v>
      </c>
      <c r="G8" s="191" t="s">
        <v>347</v>
      </c>
    </row>
    <row r="10" spans="1:7" ht="12.75">
      <c r="A10" s="192" t="s">
        <v>258</v>
      </c>
      <c r="B10" s="228"/>
      <c r="C10" s="273" t="str">
        <f>'B-1'!C41</f>
        <v>Net Revenue</v>
      </c>
      <c r="D10" s="228"/>
      <c r="E10" s="332" t="str">
        <f>'B-1'!I41</f>
        <v> </v>
      </c>
      <c r="G10" s="356"/>
    </row>
    <row r="11" spans="1:7" ht="7.5" customHeight="1">
      <c r="A11" s="259"/>
      <c r="B11" s="228"/>
      <c r="C11" s="263"/>
      <c r="D11" s="228"/>
      <c r="E11" s="326"/>
      <c r="G11" s="369"/>
    </row>
    <row r="12" spans="1:7" ht="12.75">
      <c r="A12" s="192" t="s">
        <v>259</v>
      </c>
      <c r="B12" s="228"/>
      <c r="C12" s="273" t="str">
        <f>'B-1'!C42</f>
        <v>Cost and Expenses </v>
      </c>
      <c r="D12" s="228"/>
      <c r="E12" s="332" t="str">
        <f>'B-1'!I42</f>
        <v> </v>
      </c>
      <c r="G12" s="356"/>
    </row>
    <row r="13" spans="1:7" ht="7.5" customHeight="1">
      <c r="A13" s="259"/>
      <c r="B13" s="228"/>
      <c r="C13" s="263"/>
      <c r="D13" s="228"/>
      <c r="E13" s="326"/>
      <c r="G13" s="369"/>
    </row>
    <row r="14" spans="1:7" ht="12.75">
      <c r="A14" s="192" t="s">
        <v>260</v>
      </c>
      <c r="B14" s="228"/>
      <c r="C14" s="273" t="str">
        <f>'B-1'!C43</f>
        <v>EBITDA</v>
      </c>
      <c r="D14" s="228"/>
      <c r="E14" s="332" t="str">
        <f>'B-1'!I43</f>
        <v> </v>
      </c>
      <c r="G14" s="356"/>
    </row>
    <row r="15" spans="1:7" ht="7.5" customHeight="1">
      <c r="A15" s="259"/>
      <c r="B15" s="228"/>
      <c r="C15" s="263"/>
      <c r="D15" s="228"/>
      <c r="E15" s="326"/>
      <c r="G15" s="369"/>
    </row>
    <row r="16" spans="1:7" ht="12.75">
      <c r="A16" s="192" t="s">
        <v>261</v>
      </c>
      <c r="B16" s="228"/>
      <c r="C16" s="273" t="str">
        <f>'B-1'!C44</f>
        <v>Depreciation and Amortization</v>
      </c>
      <c r="D16" s="228"/>
      <c r="E16" s="332" t="str">
        <f>'B-1'!I44</f>
        <v> </v>
      </c>
      <c r="G16" s="356"/>
    </row>
    <row r="17" spans="1:7" ht="7.5" customHeight="1">
      <c r="A17" s="192"/>
      <c r="B17" s="228"/>
      <c r="C17" s="497"/>
      <c r="D17" s="228"/>
      <c r="E17" s="432"/>
      <c r="G17" s="498"/>
    </row>
    <row r="18" spans="1:7" ht="12.75">
      <c r="A18" s="192" t="s">
        <v>261</v>
      </c>
      <c r="B18" s="228"/>
      <c r="C18" s="273" t="str">
        <f>'B-1'!C45</f>
        <v>Interest Income (Expense) - Net</v>
      </c>
      <c r="D18" s="228"/>
      <c r="E18" s="332" t="str">
        <f>'B-1'!I45</f>
        <v> </v>
      </c>
      <c r="G18" s="356"/>
    </row>
    <row r="19" spans="1:7" ht="7.5" customHeight="1">
      <c r="A19" s="192"/>
      <c r="B19" s="228"/>
      <c r="C19" s="497"/>
      <c r="D19" s="228"/>
      <c r="E19" s="432"/>
      <c r="G19" s="498"/>
    </row>
    <row r="20" spans="1:7" ht="12.75">
      <c r="A20" s="192" t="s">
        <v>261</v>
      </c>
      <c r="B20" s="228"/>
      <c r="C20" s="273" t="str">
        <f>'B-1'!C46</f>
        <v>Other (Explain)</v>
      </c>
      <c r="D20" s="228"/>
      <c r="E20" s="332" t="str">
        <f>'B-1'!I46</f>
        <v> </v>
      </c>
      <c r="G20" s="356"/>
    </row>
    <row r="21" spans="1:7" ht="7.5" customHeight="1">
      <c r="A21" s="192"/>
      <c r="B21" s="228"/>
      <c r="C21" s="497"/>
      <c r="D21" s="228"/>
      <c r="E21" s="432"/>
      <c r="G21" s="498"/>
    </row>
    <row r="22" spans="1:7" ht="12.75">
      <c r="A22" s="192" t="s">
        <v>262</v>
      </c>
      <c r="B22" s="228"/>
      <c r="C22" s="273" t="str">
        <f>'B-1'!C47</f>
        <v>Income Tax (Expense) Benefit - Net</v>
      </c>
      <c r="D22" s="228"/>
      <c r="E22" s="332" t="str">
        <f>'B-1'!I47</f>
        <v> </v>
      </c>
      <c r="G22" s="356"/>
    </row>
    <row r="23" spans="1:5" ht="6" customHeight="1">
      <c r="A23" s="259"/>
      <c r="E23" s="149"/>
    </row>
    <row r="24" spans="1:7" ht="5.25" customHeight="1" thickBot="1">
      <c r="A24" s="429"/>
      <c r="B24" s="430"/>
      <c r="C24" s="430"/>
      <c r="D24" s="430"/>
      <c r="E24" s="431"/>
      <c r="F24" s="430"/>
      <c r="G24" s="430"/>
    </row>
    <row r="25" spans="1:5" ht="6" customHeight="1" thickTop="1">
      <c r="A25" s="259"/>
      <c r="E25" s="149"/>
    </row>
    <row r="26" spans="1:10" ht="12.75">
      <c r="A26" s="370" t="s">
        <v>110</v>
      </c>
      <c r="H26" s="488"/>
      <c r="I26" s="174"/>
      <c r="J26" s="174"/>
    </row>
    <row r="27" spans="1:10" ht="5.25" customHeight="1">
      <c r="A27" s="255"/>
      <c r="H27" s="488"/>
      <c r="I27" s="174"/>
      <c r="J27" s="174"/>
    </row>
    <row r="28" spans="1:10" ht="12.75" customHeight="1">
      <c r="A28" s="255"/>
      <c r="C28" s="540" t="s">
        <v>97</v>
      </c>
      <c r="D28" s="527"/>
      <c r="E28" s="527"/>
      <c r="F28" s="527"/>
      <c r="G28" s="527"/>
      <c r="H28" s="488"/>
      <c r="I28" s="174"/>
      <c r="J28" s="174"/>
    </row>
    <row r="29" spans="1:7" ht="12.75">
      <c r="A29" s="255"/>
      <c r="C29" s="532" t="s">
        <v>347</v>
      </c>
      <c r="D29" s="533"/>
      <c r="E29" s="533"/>
      <c r="F29" s="533"/>
      <c r="G29" s="533"/>
    </row>
    <row r="30" spans="1:3" ht="7.5" customHeight="1">
      <c r="A30" s="200"/>
      <c r="B30" s="198"/>
      <c r="C30" s="198"/>
    </row>
    <row r="31" spans="1:7" ht="12.75">
      <c r="A31" s="192">
        <f>+'B-1'!G39</f>
        <v>2020</v>
      </c>
      <c r="B31" s="235"/>
      <c r="C31" s="524"/>
      <c r="D31" s="539"/>
      <c r="E31" s="539"/>
      <c r="F31" s="539"/>
      <c r="G31" s="539"/>
    </row>
    <row r="32" ht="7.5" customHeight="1">
      <c r="B32" s="235"/>
    </row>
    <row r="33" spans="1:7" ht="12.75">
      <c r="A33" s="192">
        <f>+'B-1'!K39</f>
        <v>2019</v>
      </c>
      <c r="B33" s="235"/>
      <c r="C33" s="524"/>
      <c r="D33" s="539"/>
      <c r="E33" s="539"/>
      <c r="F33" s="539"/>
      <c r="G33" s="539"/>
    </row>
    <row r="34" ht="7.5" customHeight="1">
      <c r="B34" s="235"/>
    </row>
    <row r="35" spans="1:7" ht="12.75">
      <c r="A35" s="427">
        <f>+'B-1'!M39</f>
        <v>2018</v>
      </c>
      <c r="B35" s="235"/>
      <c r="C35" s="524"/>
      <c r="D35" s="539"/>
      <c r="E35" s="539"/>
      <c r="F35" s="539"/>
      <c r="G35" s="539"/>
    </row>
    <row r="36" spans="1:5" ht="6" customHeight="1">
      <c r="A36" s="259"/>
      <c r="E36" s="149"/>
    </row>
    <row r="37" spans="1:7" ht="5.25" customHeight="1" thickBot="1">
      <c r="A37" s="428"/>
      <c r="B37" s="379"/>
      <c r="C37" s="379"/>
      <c r="D37" s="379"/>
      <c r="E37" s="406"/>
      <c r="F37" s="379"/>
      <c r="G37" s="379"/>
    </row>
    <row r="38" spans="1:5" ht="6" customHeight="1" thickTop="1">
      <c r="A38" s="259"/>
      <c r="E38" s="149"/>
    </row>
    <row r="39" spans="1:7" ht="12.75">
      <c r="A39" s="402" t="s">
        <v>98</v>
      </c>
      <c r="B39" s="41"/>
      <c r="C39" s="41"/>
      <c r="D39" s="41"/>
      <c r="E39" s="327"/>
      <c r="F39" s="41"/>
      <c r="G39" s="41"/>
    </row>
    <row r="40" spans="1:7" ht="12.75">
      <c r="A40" s="402" t="s">
        <v>343</v>
      </c>
      <c r="B40" s="41"/>
      <c r="C40" s="41"/>
      <c r="D40" s="41"/>
      <c r="E40" s="327"/>
      <c r="F40" s="41"/>
      <c r="G40" s="41"/>
    </row>
    <row r="41" spans="1:5" ht="12.75">
      <c r="A41" s="259"/>
      <c r="E41" s="149"/>
    </row>
    <row r="42" spans="1:5" ht="12.75">
      <c r="A42" s="259"/>
      <c r="E42" s="328" t="s">
        <v>611</v>
      </c>
    </row>
    <row r="43" spans="1:5" ht="12.75">
      <c r="A43" s="259"/>
      <c r="E43" s="328" t="s">
        <v>612</v>
      </c>
    </row>
    <row r="44" spans="1:7" ht="12.75">
      <c r="A44" s="401" t="s">
        <v>345</v>
      </c>
      <c r="C44" s="191" t="s">
        <v>346</v>
      </c>
      <c r="E44" s="329" t="s">
        <v>613</v>
      </c>
      <c r="G44" s="191" t="s">
        <v>347</v>
      </c>
    </row>
    <row r="45" spans="1:5" ht="12.75">
      <c r="A45" s="259"/>
      <c r="E45" s="149"/>
    </row>
    <row r="46" spans="1:7" ht="12.75">
      <c r="A46" s="192" t="s">
        <v>258</v>
      </c>
      <c r="B46" s="228"/>
      <c r="C46" s="514"/>
      <c r="D46" s="257"/>
      <c r="E46" s="512" t="str">
        <f>'B-2'!I12</f>
        <v> </v>
      </c>
      <c r="F46" s="147"/>
      <c r="G46" s="356"/>
    </row>
    <row r="47" spans="1:7" ht="7.5" customHeight="1">
      <c r="A47" s="259"/>
      <c r="B47" s="257"/>
      <c r="C47" s="257"/>
      <c r="D47" s="257"/>
      <c r="E47" s="330"/>
      <c r="F47" s="147"/>
      <c r="G47" s="403"/>
    </row>
    <row r="48" spans="1:7" ht="12.75">
      <c r="A48" s="192" t="s">
        <v>259</v>
      </c>
      <c r="B48" s="228"/>
      <c r="C48" s="513"/>
      <c r="D48" s="257"/>
      <c r="E48" s="332" t="str">
        <f>'B-2'!I29</f>
        <v> </v>
      </c>
      <c r="F48" s="147"/>
      <c r="G48" s="356"/>
    </row>
    <row r="49" spans="1:7" ht="7.5" customHeight="1">
      <c r="A49" s="259"/>
      <c r="B49" s="257"/>
      <c r="C49" s="257"/>
      <c r="D49" s="257"/>
      <c r="E49" s="330"/>
      <c r="F49" s="147"/>
      <c r="G49" s="403"/>
    </row>
    <row r="50" spans="1:7" ht="12.75">
      <c r="A50" s="192" t="s">
        <v>260</v>
      </c>
      <c r="B50" s="228"/>
      <c r="C50" s="511"/>
      <c r="D50" s="257"/>
      <c r="E50" s="332" t="str">
        <f>'B-2'!I35</f>
        <v> </v>
      </c>
      <c r="F50" s="147"/>
      <c r="G50" s="356"/>
    </row>
    <row r="51" spans="1:7" ht="7.5" customHeight="1">
      <c r="A51" s="259"/>
      <c r="B51" s="257"/>
      <c r="C51" s="257"/>
      <c r="D51" s="257"/>
      <c r="E51" s="330"/>
      <c r="F51" s="147"/>
      <c r="G51" s="403"/>
    </row>
    <row r="52" spans="1:7" ht="12.75">
      <c r="A52" s="192" t="s">
        <v>261</v>
      </c>
      <c r="B52" s="228"/>
      <c r="C52" s="331"/>
      <c r="D52" s="257"/>
      <c r="E52" s="332"/>
      <c r="F52" s="147"/>
      <c r="G52" s="356"/>
    </row>
    <row r="53" spans="1:7" ht="7.5" customHeight="1">
      <c r="A53" s="259"/>
      <c r="B53" s="257"/>
      <c r="C53" s="257"/>
      <c r="D53" s="257"/>
      <c r="E53" s="330"/>
      <c r="F53" s="147"/>
      <c r="G53" s="403"/>
    </row>
    <row r="54" spans="1:7" ht="12.75">
      <c r="A54" s="192" t="s">
        <v>262</v>
      </c>
      <c r="B54" s="228"/>
      <c r="C54" s="331"/>
      <c r="D54" s="257"/>
      <c r="E54" s="332"/>
      <c r="F54" s="147"/>
      <c r="G54" s="356"/>
    </row>
    <row r="55" spans="1:7" s="147" customFormat="1" ht="5.25" customHeight="1">
      <c r="A55" s="500"/>
      <c r="B55" s="257"/>
      <c r="C55" s="499"/>
      <c r="D55" s="257"/>
      <c r="E55" s="501"/>
      <c r="G55" s="498"/>
    </row>
    <row r="56" spans="1:7" s="147" customFormat="1" ht="5.25" customHeight="1" thickBot="1">
      <c r="A56" s="502"/>
      <c r="B56" s="433"/>
      <c r="C56" s="433"/>
      <c r="D56" s="433"/>
      <c r="E56" s="503"/>
      <c r="F56" s="434"/>
      <c r="G56" s="504"/>
    </row>
    <row r="57" spans="1:7" s="147" customFormat="1" ht="6" customHeight="1" thickTop="1">
      <c r="A57" s="500"/>
      <c r="B57" s="257"/>
      <c r="C57" s="499"/>
      <c r="D57" s="257"/>
      <c r="E57" s="501"/>
      <c r="G57" s="498"/>
    </row>
    <row r="58" ht="12.75">
      <c r="A58" s="370" t="s">
        <v>110</v>
      </c>
    </row>
    <row r="59" ht="6" customHeight="1">
      <c r="A59" s="370"/>
    </row>
    <row r="60" spans="1:7" ht="12.75" customHeight="1">
      <c r="A60" s="255"/>
      <c r="C60" s="526" t="s">
        <v>109</v>
      </c>
      <c r="D60" s="527"/>
      <c r="E60" s="527"/>
      <c r="F60" s="527"/>
      <c r="G60" s="527"/>
    </row>
    <row r="61" spans="1:7" ht="12.75">
      <c r="A61" s="255"/>
      <c r="C61" s="532" t="s">
        <v>347</v>
      </c>
      <c r="D61" s="533"/>
      <c r="E61" s="533"/>
      <c r="F61" s="533"/>
      <c r="G61" s="533"/>
    </row>
    <row r="62" spans="1:3" ht="7.5" customHeight="1">
      <c r="A62" s="200"/>
      <c r="B62" s="198"/>
      <c r="C62" s="198"/>
    </row>
    <row r="63" spans="1:7" ht="12.75">
      <c r="A63" s="192">
        <f>+'B-2'!G7</f>
        <v>2020</v>
      </c>
      <c r="B63" s="235"/>
      <c r="C63" s="524"/>
      <c r="D63" s="539"/>
      <c r="E63" s="539"/>
      <c r="F63" s="539"/>
      <c r="G63" s="539"/>
    </row>
    <row r="64" ht="7.5" customHeight="1">
      <c r="B64" s="235"/>
    </row>
    <row r="65" spans="1:7" ht="12.75">
      <c r="A65" s="192">
        <f>+'B-2'!K7</f>
        <v>2019</v>
      </c>
      <c r="B65" s="235"/>
      <c r="C65" s="524"/>
      <c r="D65" s="539"/>
      <c r="E65" s="539"/>
      <c r="F65" s="539"/>
      <c r="G65" s="539"/>
    </row>
    <row r="66" ht="7.5" customHeight="1">
      <c r="B66" s="235"/>
    </row>
    <row r="67" spans="1:7" ht="12.75">
      <c r="A67" s="427">
        <f>+'B-2'!M7</f>
        <v>2018</v>
      </c>
      <c r="B67" s="235"/>
      <c r="C67" s="524"/>
      <c r="D67" s="539"/>
      <c r="E67" s="539"/>
      <c r="F67" s="539"/>
      <c r="G67" s="539"/>
    </row>
    <row r="68" spans="1:5" ht="6" customHeight="1">
      <c r="A68" s="46"/>
      <c r="E68" s="149"/>
    </row>
    <row r="69" spans="1:7" ht="5.25" customHeight="1" thickBot="1">
      <c r="A69" s="405"/>
      <c r="B69" s="379"/>
      <c r="C69" s="379"/>
      <c r="D69" s="379"/>
      <c r="E69" s="406"/>
      <c r="F69" s="379"/>
      <c r="G69" s="379"/>
    </row>
    <row r="70" spans="1:5" ht="6" customHeight="1" thickTop="1">
      <c r="A70" s="13"/>
      <c r="E70" s="149"/>
    </row>
    <row r="71" spans="1:7" ht="12.75">
      <c r="A71" s="371" t="s">
        <v>99</v>
      </c>
      <c r="B71" s="202"/>
      <c r="C71" s="353"/>
      <c r="D71" s="202"/>
      <c r="E71" s="229"/>
      <c r="F71" s="202"/>
      <c r="G71" s="404">
        <f>+'B-2'!G41</f>
        <v>2020</v>
      </c>
    </row>
    <row r="72" spans="1:7" ht="6" customHeight="1">
      <c r="A72" s="200"/>
      <c r="B72" s="198"/>
      <c r="C72" s="198"/>
      <c r="D72" s="198"/>
      <c r="E72" s="199"/>
      <c r="F72" s="198"/>
      <c r="G72" s="198"/>
    </row>
    <row r="73" spans="1:7" ht="12.75">
      <c r="A73" s="423" t="s">
        <v>84</v>
      </c>
      <c r="B73" s="357"/>
      <c r="C73" s="187"/>
      <c r="D73" s="359" t="s">
        <v>596</v>
      </c>
      <c r="F73" s="358"/>
      <c r="G73" s="191" t="s">
        <v>133</v>
      </c>
    </row>
    <row r="74" spans="1:7" ht="12.75">
      <c r="A74" s="203"/>
      <c r="B74" s="204"/>
      <c r="C74" s="204"/>
      <c r="D74" s="204"/>
      <c r="E74" s="206"/>
      <c r="F74" s="354"/>
      <c r="G74" s="188"/>
    </row>
    <row r="75" spans="1:7" ht="12.75">
      <c r="A75" s="422" t="s">
        <v>643</v>
      </c>
      <c r="B75" s="204"/>
      <c r="D75" s="204"/>
      <c r="E75" s="205"/>
      <c r="F75" s="354"/>
      <c r="G75" s="356"/>
    </row>
    <row r="76" spans="1:7" ht="7.5" customHeight="1">
      <c r="A76" s="193"/>
      <c r="B76" s="204"/>
      <c r="D76" s="204"/>
      <c r="E76" s="206"/>
      <c r="F76" s="354"/>
      <c r="G76" s="348"/>
    </row>
    <row r="77" spans="1:7" ht="12.75">
      <c r="A77" s="422" t="s">
        <v>644</v>
      </c>
      <c r="B77" s="204"/>
      <c r="D77" s="204"/>
      <c r="E77" s="205"/>
      <c r="F77" s="354"/>
      <c r="G77" s="356"/>
    </row>
    <row r="78" spans="1:7" ht="7.5" customHeight="1">
      <c r="A78" s="193"/>
      <c r="B78" s="188"/>
      <c r="D78" s="188"/>
      <c r="E78" s="188"/>
      <c r="F78" s="354"/>
      <c r="G78" s="343"/>
    </row>
    <row r="79" spans="1:7" ht="12.75">
      <c r="A79" s="193" t="s">
        <v>592</v>
      </c>
      <c r="F79" s="354"/>
      <c r="G79" s="356"/>
    </row>
    <row r="80" spans="1:7" ht="7.5" customHeight="1">
      <c r="A80" s="193"/>
      <c r="B80" s="188"/>
      <c r="D80" s="188"/>
      <c r="E80" s="188"/>
      <c r="F80" s="354"/>
      <c r="G80" s="348"/>
    </row>
    <row r="81" spans="1:7" ht="12.75">
      <c r="A81" s="193" t="s">
        <v>247</v>
      </c>
      <c r="B81" s="188"/>
      <c r="D81" s="188"/>
      <c r="E81" s="188"/>
      <c r="F81" s="354"/>
      <c r="G81" s="356"/>
    </row>
    <row r="82" spans="1:7" ht="7.5" customHeight="1">
      <c r="A82" s="193"/>
      <c r="B82" s="188"/>
      <c r="D82" s="188"/>
      <c r="E82" s="188"/>
      <c r="F82" s="354"/>
      <c r="G82" s="343"/>
    </row>
    <row r="83" spans="1:7" ht="12.75">
      <c r="A83" s="193" t="s">
        <v>594</v>
      </c>
      <c r="B83" s="188"/>
      <c r="D83" s="188"/>
      <c r="E83" s="188"/>
      <c r="F83" s="354"/>
      <c r="G83" s="356"/>
    </row>
    <row r="86" spans="1:7" ht="12.75">
      <c r="A86" s="42"/>
      <c r="B86" s="42"/>
      <c r="C86" s="42"/>
      <c r="D86" s="42"/>
      <c r="E86" s="42"/>
      <c r="F86" s="42"/>
      <c r="G86" s="42"/>
    </row>
  </sheetData>
  <sheetProtection password="CF2D" sheet="1" objects="1" scenarios="1"/>
  <mergeCells count="10">
    <mergeCell ref="C67:G67"/>
    <mergeCell ref="C29:G29"/>
    <mergeCell ref="C60:G60"/>
    <mergeCell ref="C28:G28"/>
    <mergeCell ref="C61:G61"/>
    <mergeCell ref="C63:G63"/>
    <mergeCell ref="C65:G65"/>
    <mergeCell ref="C31:G31"/>
    <mergeCell ref="C33:G33"/>
    <mergeCell ref="C35:G35"/>
  </mergeCells>
  <printOptions horizontalCentered="1"/>
  <pageMargins left="0" right="0" top="0" bottom="0" header="0" footer="0"/>
  <pageSetup fitToHeight="1" fitToWidth="1" horizontalDpi="600" verticalDpi="600" orientation="portrait" scale="90" r:id="rId2"/>
  <headerFooter alignWithMargins="0">
    <oddFooter>&amp;CB-2.1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/>
  <dimension ref="A1:AB231"/>
  <sheetViews>
    <sheetView workbookViewId="0" topLeftCell="A1">
      <selection activeCell="C8" sqref="C8"/>
    </sheetView>
  </sheetViews>
  <sheetFormatPr defaultColWidth="7.8515625" defaultRowHeight="12.75"/>
  <cols>
    <col min="1" max="1" width="4.00390625" style="18" customWidth="1"/>
    <col min="2" max="2" width="1.421875" style="18" customWidth="1"/>
    <col min="3" max="3" width="35.57421875" style="18" customWidth="1"/>
    <col min="4" max="4" width="1.421875" style="18" customWidth="1"/>
    <col min="5" max="5" width="9.57421875" style="18" customWidth="1"/>
    <col min="6" max="6" width="1.421875" style="18" customWidth="1"/>
    <col min="7" max="7" width="11.7109375" style="18" customWidth="1"/>
    <col min="8" max="8" width="1.421875" style="18" customWidth="1"/>
    <col min="9" max="9" width="12.7109375" style="18" customWidth="1"/>
    <col min="10" max="10" width="1.421875" style="18" customWidth="1"/>
    <col min="11" max="11" width="12.7109375" style="18" customWidth="1"/>
    <col min="12" max="12" width="1.421875" style="18" customWidth="1"/>
    <col min="13" max="13" width="12.7109375" style="18" customWidth="1"/>
    <col min="14" max="14" width="1.28515625" style="18" customWidth="1"/>
    <col min="15" max="15" width="15.8515625" style="18" customWidth="1"/>
    <col min="16" max="16384" width="7.8515625" style="18" customWidth="1"/>
  </cols>
  <sheetData>
    <row r="1" spans="1:28" ht="12.75">
      <c r="A1" s="41">
        <f>+Open!G32</f>
        <v>0</v>
      </c>
      <c r="B1" s="42"/>
      <c r="C1" s="42"/>
      <c r="D1" s="42"/>
      <c r="E1" s="41"/>
      <c r="F1" s="41"/>
      <c r="G1" s="41"/>
      <c r="H1" s="41"/>
      <c r="I1" s="41"/>
      <c r="J1" s="41"/>
      <c r="K1" s="41"/>
      <c r="L1" s="41"/>
      <c r="M1" s="41"/>
      <c r="N1" s="208"/>
      <c r="O1" s="208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12.75">
      <c r="A2" s="41" t="s">
        <v>199</v>
      </c>
      <c r="B2" s="42"/>
      <c r="C2" s="42"/>
      <c r="D2" s="42"/>
      <c r="E2" s="41"/>
      <c r="F2" s="41"/>
      <c r="G2" s="41"/>
      <c r="H2" s="41"/>
      <c r="I2" s="41"/>
      <c r="J2" s="41"/>
      <c r="K2" s="41"/>
      <c r="L2" s="41"/>
      <c r="M2" s="41"/>
      <c r="N2" s="208"/>
      <c r="O2" s="208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18" ht="12.75">
      <c r="A3" s="41"/>
      <c r="B3" s="42"/>
      <c r="C3" s="42"/>
      <c r="D3" s="42"/>
      <c r="E3" s="53" t="s">
        <v>82</v>
      </c>
      <c r="F3" s="41"/>
      <c r="G3" s="41"/>
      <c r="H3" s="41"/>
      <c r="I3" s="208">
        <f>+'A-1'!K5</f>
        <v>2020</v>
      </c>
      <c r="J3" s="42"/>
      <c r="K3" s="42"/>
      <c r="L3" s="41"/>
      <c r="M3" s="42"/>
      <c r="N3" s="47"/>
      <c r="O3" s="42"/>
      <c r="P3" s="10"/>
      <c r="Q3" s="49"/>
      <c r="R3" s="49"/>
    </row>
    <row r="4" ht="12.75"/>
    <row r="5" ht="12.75"/>
    <row r="6" ht="12.75"/>
    <row r="7" spans="5:15" ht="12.75">
      <c r="E7" s="189" t="s">
        <v>573</v>
      </c>
      <c r="G7" s="189"/>
      <c r="H7" s="189"/>
      <c r="I7" s="191" t="s">
        <v>457</v>
      </c>
      <c r="J7" s="191"/>
      <c r="K7" s="191"/>
      <c r="L7" s="189"/>
      <c r="M7" s="189" t="s">
        <v>191</v>
      </c>
      <c r="N7" s="189"/>
      <c r="O7" s="201"/>
    </row>
    <row r="8" spans="1:15" ht="12.75">
      <c r="A8" s="255" t="s">
        <v>251</v>
      </c>
      <c r="C8" s="45" t="s">
        <v>192</v>
      </c>
      <c r="D8" s="256"/>
      <c r="E8" s="45" t="s">
        <v>193</v>
      </c>
      <c r="G8" s="45" t="s">
        <v>194</v>
      </c>
      <c r="H8" s="189"/>
      <c r="I8" s="45" t="s">
        <v>250</v>
      </c>
      <c r="J8" s="189"/>
      <c r="K8" s="45" t="s">
        <v>573</v>
      </c>
      <c r="L8" s="189"/>
      <c r="M8" s="45" t="s">
        <v>195</v>
      </c>
      <c r="N8" s="189"/>
      <c r="O8" s="277"/>
    </row>
    <row r="9" ht="12.75">
      <c r="O9" s="50"/>
    </row>
    <row r="10" spans="1:15" ht="12.75">
      <c r="A10" s="192" t="s">
        <v>258</v>
      </c>
      <c r="B10" s="4"/>
      <c r="C10" s="356"/>
      <c r="D10" s="266"/>
      <c r="E10" s="267"/>
      <c r="F10" s="257"/>
      <c r="G10" s="487"/>
      <c r="H10" s="258"/>
      <c r="I10" s="269"/>
      <c r="J10" s="258"/>
      <c r="K10" s="269"/>
      <c r="L10" s="258"/>
      <c r="M10" s="269"/>
      <c r="O10" s="333"/>
    </row>
    <row r="11" spans="1:15" ht="12.75">
      <c r="A11" s="259"/>
      <c r="B11" s="4"/>
      <c r="C11" s="300"/>
      <c r="D11" s="147"/>
      <c r="E11" s="334"/>
      <c r="F11" s="257"/>
      <c r="G11" s="335"/>
      <c r="H11" s="258"/>
      <c r="I11" s="258"/>
      <c r="J11" s="258"/>
      <c r="K11" s="258"/>
      <c r="L11" s="258"/>
      <c r="M11" s="258"/>
      <c r="O11" s="50"/>
    </row>
    <row r="12" spans="1:15" ht="12.75">
      <c r="A12" s="192" t="s">
        <v>259</v>
      </c>
      <c r="B12" s="4"/>
      <c r="C12" s="356"/>
      <c r="D12" s="266"/>
      <c r="E12" s="267"/>
      <c r="F12" s="257"/>
      <c r="G12" s="487"/>
      <c r="H12" s="258"/>
      <c r="I12" s="269"/>
      <c r="J12" s="258"/>
      <c r="K12" s="269"/>
      <c r="L12" s="258"/>
      <c r="M12" s="269"/>
      <c r="O12" s="50"/>
    </row>
    <row r="13" spans="1:15" ht="12.75">
      <c r="A13" s="263"/>
      <c r="B13" s="4"/>
      <c r="C13" s="300"/>
      <c r="D13" s="147"/>
      <c r="E13" s="334"/>
      <c r="F13" s="257"/>
      <c r="G13" s="335"/>
      <c r="H13" s="258"/>
      <c r="I13" s="258"/>
      <c r="J13" s="258"/>
      <c r="K13" s="258"/>
      <c r="L13" s="258"/>
      <c r="M13" s="258"/>
      <c r="O13" s="50"/>
    </row>
    <row r="14" spans="1:15" ht="12.75">
      <c r="A14" s="192" t="s">
        <v>260</v>
      </c>
      <c r="B14" s="4"/>
      <c r="C14" s="356"/>
      <c r="D14" s="266"/>
      <c r="E14" s="267"/>
      <c r="F14" s="257"/>
      <c r="G14" s="487"/>
      <c r="H14" s="258"/>
      <c r="I14" s="269"/>
      <c r="J14" s="258"/>
      <c r="K14" s="269"/>
      <c r="L14" s="258"/>
      <c r="M14" s="269"/>
      <c r="O14" s="50"/>
    </row>
    <row r="15" spans="1:15" ht="12.75">
      <c r="A15" s="259"/>
      <c r="B15" s="4"/>
      <c r="C15" s="300"/>
      <c r="D15" s="147"/>
      <c r="E15" s="334"/>
      <c r="F15" s="257"/>
      <c r="G15" s="335"/>
      <c r="H15" s="258"/>
      <c r="I15" s="258"/>
      <c r="J15" s="258"/>
      <c r="K15" s="258"/>
      <c r="L15" s="258"/>
      <c r="M15" s="258"/>
      <c r="O15" s="50"/>
    </row>
    <row r="16" spans="1:15" ht="12.75">
      <c r="A16" s="192" t="s">
        <v>261</v>
      </c>
      <c r="B16" s="4"/>
      <c r="C16" s="356"/>
      <c r="D16" s="266"/>
      <c r="E16" s="487"/>
      <c r="F16" s="257"/>
      <c r="G16" s="511"/>
      <c r="H16" s="258"/>
      <c r="I16" s="269"/>
      <c r="J16" s="258"/>
      <c r="K16" s="269"/>
      <c r="L16" s="258"/>
      <c r="M16" s="269"/>
      <c r="O16" s="50"/>
    </row>
    <row r="17" spans="1:15" ht="12.75">
      <c r="A17" s="259"/>
      <c r="B17" s="4"/>
      <c r="C17" s="300"/>
      <c r="D17" s="147"/>
      <c r="E17" s="334"/>
      <c r="F17" s="257"/>
      <c r="G17" s="335"/>
      <c r="H17" s="258"/>
      <c r="I17" s="258"/>
      <c r="J17" s="258"/>
      <c r="K17" s="258"/>
      <c r="L17" s="258"/>
      <c r="M17" s="258"/>
      <c r="O17" s="50"/>
    </row>
    <row r="18" spans="1:15" ht="12.75">
      <c r="A18" s="192" t="s">
        <v>262</v>
      </c>
      <c r="B18" s="4"/>
      <c r="C18" s="356"/>
      <c r="D18" s="266"/>
      <c r="E18" s="267"/>
      <c r="F18" s="257"/>
      <c r="G18" s="268"/>
      <c r="H18" s="258"/>
      <c r="I18" s="269"/>
      <c r="J18" s="258"/>
      <c r="K18" s="269"/>
      <c r="L18" s="258"/>
      <c r="M18" s="269"/>
      <c r="O18" s="50"/>
    </row>
    <row r="19" spans="1:15" ht="12.75">
      <c r="A19" s="263"/>
      <c r="B19" s="4"/>
      <c r="C19" s="300"/>
      <c r="D19" s="147"/>
      <c r="E19" s="334"/>
      <c r="F19" s="257"/>
      <c r="G19" s="335"/>
      <c r="H19" s="258"/>
      <c r="I19" s="258"/>
      <c r="J19" s="258"/>
      <c r="K19" s="258"/>
      <c r="L19" s="258"/>
      <c r="M19" s="258"/>
      <c r="O19" s="50"/>
    </row>
    <row r="20" spans="1:15" ht="12.75">
      <c r="A20" s="192" t="s">
        <v>263</v>
      </c>
      <c r="B20" s="4"/>
      <c r="C20" s="511"/>
      <c r="D20" s="266"/>
      <c r="E20" s="512"/>
      <c r="F20" s="257"/>
      <c r="G20" s="511"/>
      <c r="H20" s="258"/>
      <c r="I20" s="269"/>
      <c r="J20" s="258"/>
      <c r="K20" s="269"/>
      <c r="L20" s="258"/>
      <c r="M20" s="511"/>
      <c r="O20" s="50"/>
    </row>
    <row r="21" spans="1:15" ht="12.75">
      <c r="A21" s="263"/>
      <c r="B21" s="4"/>
      <c r="C21" s="300"/>
      <c r="D21" s="147"/>
      <c r="E21" s="334"/>
      <c r="F21" s="257"/>
      <c r="G21" s="335"/>
      <c r="H21" s="258"/>
      <c r="I21" s="258"/>
      <c r="J21" s="258"/>
      <c r="K21" s="258"/>
      <c r="L21" s="258"/>
      <c r="M21" s="258"/>
      <c r="O21" s="50"/>
    </row>
    <row r="22" spans="1:15" ht="12.75">
      <c r="A22" s="192" t="s">
        <v>264</v>
      </c>
      <c r="B22" s="4"/>
      <c r="C22" s="356"/>
      <c r="D22" s="266"/>
      <c r="E22" s="267"/>
      <c r="F22" s="257"/>
      <c r="G22" s="268"/>
      <c r="H22" s="258"/>
      <c r="I22" s="269"/>
      <c r="J22" s="258"/>
      <c r="K22" s="269"/>
      <c r="L22" s="258"/>
      <c r="M22" s="269"/>
      <c r="O22" s="50"/>
    </row>
    <row r="23" spans="1:15" ht="12.75">
      <c r="A23" s="263"/>
      <c r="B23" s="4"/>
      <c r="C23" s="300"/>
      <c r="D23" s="147"/>
      <c r="E23" s="334"/>
      <c r="F23" s="257"/>
      <c r="G23" s="335"/>
      <c r="H23" s="258"/>
      <c r="I23" s="258"/>
      <c r="J23" s="258"/>
      <c r="K23" s="258"/>
      <c r="L23" s="258"/>
      <c r="M23" s="258"/>
      <c r="O23" s="50"/>
    </row>
    <row r="24" spans="1:15" ht="12.75">
      <c r="A24" s="192" t="s">
        <v>265</v>
      </c>
      <c r="B24" s="4"/>
      <c r="C24" s="356"/>
      <c r="D24" s="266"/>
      <c r="E24" s="267"/>
      <c r="F24" s="257"/>
      <c r="G24" s="268"/>
      <c r="H24" s="258"/>
      <c r="I24" s="269"/>
      <c r="J24" s="258"/>
      <c r="K24" s="269"/>
      <c r="L24" s="258"/>
      <c r="M24" s="269"/>
      <c r="O24" s="50"/>
    </row>
    <row r="25" spans="1:15" ht="12.75">
      <c r="A25" s="263"/>
      <c r="B25" s="4"/>
      <c r="C25" s="300"/>
      <c r="D25" s="147"/>
      <c r="E25" s="334"/>
      <c r="F25" s="257"/>
      <c r="G25" s="335"/>
      <c r="H25" s="258"/>
      <c r="I25" s="258"/>
      <c r="J25" s="258"/>
      <c r="K25" s="258"/>
      <c r="L25" s="258"/>
      <c r="M25" s="258"/>
      <c r="O25" s="50"/>
    </row>
    <row r="26" spans="1:15" ht="12.75">
      <c r="A26" s="192" t="s">
        <v>348</v>
      </c>
      <c r="B26" s="4"/>
      <c r="C26" s="356"/>
      <c r="D26" s="266"/>
      <c r="E26" s="267"/>
      <c r="F26" s="257"/>
      <c r="G26" s="268"/>
      <c r="H26" s="258"/>
      <c r="I26" s="269"/>
      <c r="J26" s="258"/>
      <c r="K26" s="269"/>
      <c r="L26" s="258"/>
      <c r="M26" s="269"/>
      <c r="O26" s="50"/>
    </row>
    <row r="27" spans="1:15" ht="12.75">
      <c r="A27" s="263"/>
      <c r="B27" s="4"/>
      <c r="C27" s="300"/>
      <c r="D27" s="147"/>
      <c r="E27" s="334"/>
      <c r="F27" s="257"/>
      <c r="G27" s="335"/>
      <c r="H27" s="258"/>
      <c r="I27" s="258"/>
      <c r="J27" s="258"/>
      <c r="K27" s="258"/>
      <c r="L27" s="258"/>
      <c r="M27" s="258"/>
      <c r="O27" s="50"/>
    </row>
    <row r="28" spans="1:15" ht="12.75">
      <c r="A28" s="192" t="s">
        <v>349</v>
      </c>
      <c r="B28" s="4"/>
      <c r="C28" s="356"/>
      <c r="D28" s="266"/>
      <c r="E28" s="267"/>
      <c r="F28" s="257"/>
      <c r="G28" s="268"/>
      <c r="H28" s="258"/>
      <c r="I28" s="269"/>
      <c r="J28" s="258"/>
      <c r="K28" s="269"/>
      <c r="L28" s="258"/>
      <c r="M28" s="269"/>
      <c r="O28" s="50"/>
    </row>
    <row r="29" spans="1:15" ht="12.75">
      <c r="A29" s="263"/>
      <c r="B29" s="4"/>
      <c r="C29" s="300"/>
      <c r="D29" s="147"/>
      <c r="E29" s="334"/>
      <c r="F29" s="257"/>
      <c r="G29" s="335"/>
      <c r="H29" s="258"/>
      <c r="I29" s="258"/>
      <c r="J29" s="258"/>
      <c r="K29" s="258"/>
      <c r="L29" s="258"/>
      <c r="M29" s="258"/>
      <c r="O29" s="50"/>
    </row>
    <row r="30" spans="1:15" ht="12.75">
      <c r="A30" s="192" t="s">
        <v>68</v>
      </c>
      <c r="B30" s="4"/>
      <c r="C30" s="356"/>
      <c r="D30" s="266"/>
      <c r="E30" s="267"/>
      <c r="F30" s="257"/>
      <c r="G30" s="268"/>
      <c r="H30" s="258"/>
      <c r="I30" s="269"/>
      <c r="J30" s="258"/>
      <c r="K30" s="269"/>
      <c r="L30" s="258"/>
      <c r="M30" s="269"/>
      <c r="O30" s="50"/>
    </row>
    <row r="31" spans="1:15" ht="12.75">
      <c r="A31" s="263"/>
      <c r="B31" s="4"/>
      <c r="C31" s="300"/>
      <c r="D31" s="147"/>
      <c r="E31" s="334"/>
      <c r="F31" s="257"/>
      <c r="G31" s="335"/>
      <c r="H31" s="258"/>
      <c r="I31" s="258"/>
      <c r="J31" s="258"/>
      <c r="K31" s="258"/>
      <c r="L31" s="258"/>
      <c r="M31" s="258"/>
      <c r="O31" s="50"/>
    </row>
    <row r="32" spans="1:15" ht="12.75">
      <c r="A32" s="192" t="s">
        <v>69</v>
      </c>
      <c r="B32" s="4"/>
      <c r="C32" s="356"/>
      <c r="D32" s="266"/>
      <c r="E32" s="267"/>
      <c r="F32" s="257"/>
      <c r="G32" s="268"/>
      <c r="H32" s="258"/>
      <c r="I32" s="269"/>
      <c r="J32" s="258"/>
      <c r="K32" s="269"/>
      <c r="L32" s="258"/>
      <c r="M32" s="269"/>
      <c r="O32" s="50"/>
    </row>
    <row r="33" spans="1:15" ht="12.75">
      <c r="A33" s="263"/>
      <c r="E33" s="149"/>
      <c r="G33" s="265"/>
      <c r="H33" s="48"/>
      <c r="I33" s="48"/>
      <c r="J33" s="48"/>
      <c r="K33" s="48"/>
      <c r="L33" s="48"/>
      <c r="M33" s="48"/>
      <c r="O33" s="50"/>
    </row>
    <row r="34" spans="1:15" ht="12.75">
      <c r="A34" s="263"/>
      <c r="E34" s="149"/>
      <c r="G34" s="265"/>
      <c r="H34" s="48"/>
      <c r="I34" s="48"/>
      <c r="J34" s="48"/>
      <c r="K34" s="48"/>
      <c r="L34" s="48"/>
      <c r="M34" s="48"/>
      <c r="O34" s="50"/>
    </row>
    <row r="35" spans="1:19" ht="12.75">
      <c r="A35" s="10"/>
      <c r="D35" s="46"/>
      <c r="G35" s="265"/>
      <c r="H35" s="48"/>
      <c r="I35" s="46" t="s">
        <v>196</v>
      </c>
      <c r="J35" s="48"/>
      <c r="K35" s="48"/>
      <c r="L35" s="48"/>
      <c r="M35" s="48">
        <f>SUM(M10:M32)</f>
        <v>0</v>
      </c>
      <c r="O35" s="336"/>
      <c r="P35" s="49"/>
      <c r="Q35" s="49"/>
      <c r="R35" s="49"/>
      <c r="S35" s="49"/>
    </row>
    <row r="36" spans="1:15" ht="12.75">
      <c r="A36" s="10"/>
      <c r="D36" s="46"/>
      <c r="G36" s="265"/>
      <c r="H36" s="48"/>
      <c r="I36" s="46"/>
      <c r="J36" s="48"/>
      <c r="K36" s="48"/>
      <c r="L36" s="48"/>
      <c r="M36" s="48"/>
      <c r="O36" s="50"/>
    </row>
    <row r="37" spans="1:15" ht="12.75">
      <c r="A37" s="10"/>
      <c r="D37" s="46"/>
      <c r="G37" s="265"/>
      <c r="H37" s="48"/>
      <c r="I37" s="46" t="s">
        <v>197</v>
      </c>
      <c r="J37" s="48"/>
      <c r="K37" s="48"/>
      <c r="L37" s="48"/>
      <c r="M37" s="51"/>
      <c r="O37" s="50"/>
    </row>
    <row r="38" spans="1:15" ht="12.75">
      <c r="A38" s="10"/>
      <c r="D38" s="46"/>
      <c r="G38" s="265"/>
      <c r="H38" s="48"/>
      <c r="I38" s="46"/>
      <c r="J38" s="48"/>
      <c r="K38" s="48"/>
      <c r="L38" s="48"/>
      <c r="M38" s="48"/>
      <c r="N38" s="49"/>
      <c r="O38" s="50"/>
    </row>
    <row r="39" spans="1:15" ht="13.5" thickBot="1">
      <c r="A39" s="10"/>
      <c r="D39" s="46"/>
      <c r="G39" s="265"/>
      <c r="H39" s="48"/>
      <c r="I39" s="46" t="s">
        <v>198</v>
      </c>
      <c r="J39" s="48"/>
      <c r="K39" s="48"/>
      <c r="L39" s="408" t="s">
        <v>71</v>
      </c>
      <c r="M39" s="337">
        <f>+M35-M37</f>
        <v>0</v>
      </c>
      <c r="O39" s="50"/>
    </row>
    <row r="40" spans="1:15" ht="13.5" thickTop="1">
      <c r="A40" s="10"/>
      <c r="O40" s="50"/>
    </row>
    <row r="41" spans="1:15" ht="5.25" customHeight="1" thickBot="1">
      <c r="A41" s="409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O41" s="50"/>
    </row>
    <row r="42" ht="13.5" thickTop="1">
      <c r="O42" s="50"/>
    </row>
    <row r="43" spans="3:15" ht="12.75">
      <c r="C43" s="377" t="s">
        <v>70</v>
      </c>
      <c r="D43" s="46"/>
      <c r="E43" s="46"/>
      <c r="F43" s="46"/>
      <c r="G43" s="46"/>
      <c r="H43" s="46"/>
      <c r="I43" s="413">
        <f>+I3</f>
        <v>2020</v>
      </c>
      <c r="O43" s="50"/>
    </row>
    <row r="44" ht="12.75">
      <c r="O44" s="50"/>
    </row>
    <row r="45" spans="9:15" ht="12.75">
      <c r="I45" s="49">
        <f>+I43</f>
        <v>2020</v>
      </c>
      <c r="L45" s="18" t="s">
        <v>71</v>
      </c>
      <c r="M45" s="61"/>
      <c r="O45" s="50"/>
    </row>
    <row r="46" spans="9:15" ht="12.75">
      <c r="I46" s="49">
        <f>+I45+1</f>
        <v>2021</v>
      </c>
      <c r="M46" s="227"/>
      <c r="O46" s="50"/>
    </row>
    <row r="47" spans="9:15" ht="12.75">
      <c r="I47" s="49">
        <f>+I46+1</f>
        <v>2022</v>
      </c>
      <c r="M47" s="227"/>
      <c r="O47" s="50"/>
    </row>
    <row r="48" spans="9:15" ht="12.75">
      <c r="I48" s="49">
        <f>+I47+1</f>
        <v>2023</v>
      </c>
      <c r="M48" s="227"/>
      <c r="O48" s="50"/>
    </row>
    <row r="49" spans="9:15" ht="12.75">
      <c r="I49" s="49">
        <f>+I48+1</f>
        <v>2024</v>
      </c>
      <c r="M49" s="227"/>
      <c r="O49" s="50"/>
    </row>
    <row r="50" spans="9:15" ht="12.75">
      <c r="I50" s="18" t="s">
        <v>72</v>
      </c>
      <c r="M50" s="435"/>
      <c r="O50" s="50"/>
    </row>
    <row r="51" spans="13:15" ht="12.75">
      <c r="M51" s="48"/>
      <c r="O51" s="50"/>
    </row>
    <row r="52" spans="11:15" ht="13.5" thickBot="1">
      <c r="K52" s="46" t="s">
        <v>586</v>
      </c>
      <c r="L52" s="46" t="s">
        <v>71</v>
      </c>
      <c r="M52" s="337">
        <f>SUM(M45:M50)</f>
        <v>0</v>
      </c>
      <c r="O52" s="50"/>
    </row>
    <row r="53" ht="13.5" thickTop="1">
      <c r="O53" s="50"/>
    </row>
    <row r="54" spans="1:15" ht="12.75">
      <c r="A54" s="5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O54" s="50"/>
    </row>
    <row r="55" spans="2:15" ht="15">
      <c r="B55" s="128"/>
      <c r="O55" s="50"/>
    </row>
    <row r="56" spans="2:15" ht="15">
      <c r="B56" s="128"/>
      <c r="O56" s="50"/>
    </row>
    <row r="57" spans="2:15" ht="15">
      <c r="B57" s="128"/>
      <c r="O57" s="50"/>
    </row>
    <row r="58" spans="2:15" ht="15">
      <c r="B58" s="123"/>
      <c r="O58" s="50"/>
    </row>
    <row r="59" spans="2:15" ht="15">
      <c r="B59" s="123"/>
      <c r="O59" s="50"/>
    </row>
    <row r="60" ht="12.75">
      <c r="O60" s="50"/>
    </row>
    <row r="61" ht="12.75">
      <c r="O61" s="50"/>
    </row>
    <row r="62" ht="12.75">
      <c r="O62" s="50"/>
    </row>
    <row r="63" ht="12.75">
      <c r="O63" s="50"/>
    </row>
    <row r="64" ht="12.75">
      <c r="O64" s="50"/>
    </row>
    <row r="65" ht="12.75">
      <c r="O65" s="50"/>
    </row>
    <row r="66" ht="12.75">
      <c r="O66" s="50"/>
    </row>
    <row r="67" ht="12.75">
      <c r="O67" s="50"/>
    </row>
    <row r="68" ht="12.75">
      <c r="O68" s="50"/>
    </row>
    <row r="69" ht="12.75">
      <c r="O69" s="50"/>
    </row>
    <row r="70" ht="12.75">
      <c r="O70" s="50"/>
    </row>
    <row r="71" ht="12.75">
      <c r="O71" s="50"/>
    </row>
    <row r="72" ht="12.75">
      <c r="O72" s="50"/>
    </row>
    <row r="73" ht="12.75">
      <c r="O73" s="50"/>
    </row>
    <row r="74" ht="12.75">
      <c r="O74" s="50"/>
    </row>
    <row r="75" ht="12.75">
      <c r="O75" s="50"/>
    </row>
    <row r="76" ht="12.75">
      <c r="O76" s="50"/>
    </row>
    <row r="77" ht="12.75">
      <c r="O77" s="50"/>
    </row>
    <row r="78" ht="12.75">
      <c r="O78" s="50"/>
    </row>
    <row r="79" ht="12.75">
      <c r="O79" s="50"/>
    </row>
    <row r="80" ht="12.75">
      <c r="O80" s="50"/>
    </row>
    <row r="81" ht="12.75">
      <c r="O81" s="50"/>
    </row>
    <row r="82" ht="12.75">
      <c r="O82" s="50"/>
    </row>
    <row r="83" ht="12.75">
      <c r="O83" s="50"/>
    </row>
    <row r="84" ht="12.75">
      <c r="O84" s="50"/>
    </row>
    <row r="85" ht="12.75">
      <c r="O85" s="50"/>
    </row>
    <row r="86" ht="12.75">
      <c r="O86" s="50"/>
    </row>
    <row r="87" ht="12.75">
      <c r="O87" s="50"/>
    </row>
    <row r="88" ht="12.75">
      <c r="O88" s="50"/>
    </row>
    <row r="89" ht="12.75">
      <c r="O89" s="50"/>
    </row>
    <row r="90" ht="12.75">
      <c r="O90" s="50"/>
    </row>
    <row r="91" ht="12.75">
      <c r="O91" s="50"/>
    </row>
    <row r="92" ht="12.75">
      <c r="O92" s="50"/>
    </row>
    <row r="93" ht="12.75">
      <c r="O93" s="50"/>
    </row>
    <row r="94" ht="12.75">
      <c r="O94" s="50"/>
    </row>
    <row r="95" ht="12.75">
      <c r="O95" s="50"/>
    </row>
    <row r="96" ht="12.75">
      <c r="O96" s="50"/>
    </row>
    <row r="97" ht="12.75">
      <c r="O97" s="50"/>
    </row>
    <row r="98" ht="12.75">
      <c r="O98" s="50"/>
    </row>
    <row r="99" ht="12.75">
      <c r="O99" s="50"/>
    </row>
    <row r="100" ht="12.75">
      <c r="O100" s="50"/>
    </row>
    <row r="101" ht="12.75">
      <c r="O101" s="50"/>
    </row>
    <row r="102" ht="12.75">
      <c r="O102" s="50"/>
    </row>
    <row r="103" ht="12.75">
      <c r="O103" s="50"/>
    </row>
    <row r="104" ht="12.75">
      <c r="O104" s="50"/>
    </row>
    <row r="105" ht="12.75">
      <c r="O105" s="50"/>
    </row>
    <row r="106" ht="12.75">
      <c r="O106" s="50"/>
    </row>
    <row r="107" ht="12.75">
      <c r="O107" s="50"/>
    </row>
    <row r="108" ht="12.75">
      <c r="O108" s="50"/>
    </row>
    <row r="109" ht="12.75">
      <c r="O109" s="50"/>
    </row>
    <row r="110" ht="12.75">
      <c r="O110" s="50"/>
    </row>
    <row r="111" ht="12.75">
      <c r="O111" s="50"/>
    </row>
    <row r="112" ht="12.75">
      <c r="O112" s="50"/>
    </row>
    <row r="113" ht="12.75">
      <c r="O113" s="50"/>
    </row>
    <row r="114" ht="12.75">
      <c r="O114" s="50"/>
    </row>
    <row r="115" ht="12.75">
      <c r="O115" s="50"/>
    </row>
    <row r="116" ht="12.75">
      <c r="O116" s="50"/>
    </row>
    <row r="117" ht="12.75">
      <c r="O117" s="50"/>
    </row>
    <row r="118" ht="12.75">
      <c r="O118" s="50"/>
    </row>
    <row r="119" ht="12.75">
      <c r="O119" s="50"/>
    </row>
    <row r="120" ht="12.75">
      <c r="O120" s="50"/>
    </row>
    <row r="121" ht="12.75">
      <c r="O121" s="50"/>
    </row>
    <row r="122" ht="12.75">
      <c r="O122" s="50"/>
    </row>
    <row r="123" ht="12.75">
      <c r="O123" s="50"/>
    </row>
    <row r="124" ht="12.75">
      <c r="O124" s="50"/>
    </row>
    <row r="125" ht="12.75">
      <c r="O125" s="50"/>
    </row>
    <row r="126" ht="12.75">
      <c r="O126" s="50"/>
    </row>
    <row r="127" ht="12.75">
      <c r="O127" s="50"/>
    </row>
    <row r="128" ht="12.75">
      <c r="O128" s="50"/>
    </row>
    <row r="129" ht="12.75">
      <c r="O129" s="50"/>
    </row>
    <row r="130" ht="12.75">
      <c r="O130" s="50"/>
    </row>
    <row r="131" ht="12.75">
      <c r="O131" s="50"/>
    </row>
    <row r="132" ht="12.75">
      <c r="O132" s="50"/>
    </row>
    <row r="133" ht="12.75">
      <c r="O133" s="50"/>
    </row>
    <row r="134" ht="12.75">
      <c r="O134" s="50"/>
    </row>
    <row r="135" ht="12.75">
      <c r="O135" s="50"/>
    </row>
    <row r="136" ht="12.75">
      <c r="O136" s="50"/>
    </row>
    <row r="137" ht="12.75">
      <c r="O137" s="50"/>
    </row>
    <row r="138" ht="12.75">
      <c r="O138" s="50"/>
    </row>
    <row r="139" ht="12.75">
      <c r="O139" s="50"/>
    </row>
    <row r="140" ht="12.75">
      <c r="O140" s="50"/>
    </row>
    <row r="141" ht="12.75">
      <c r="O141" s="50"/>
    </row>
    <row r="142" ht="12.75">
      <c r="O142" s="50"/>
    </row>
    <row r="143" ht="12.75">
      <c r="O143" s="50"/>
    </row>
    <row r="144" ht="12.75">
      <c r="O144" s="50"/>
    </row>
    <row r="145" ht="12.75">
      <c r="O145" s="50"/>
    </row>
    <row r="146" ht="12.75">
      <c r="O146" s="50"/>
    </row>
    <row r="147" ht="12.75">
      <c r="O147" s="50"/>
    </row>
    <row r="148" ht="12.75">
      <c r="O148" s="50"/>
    </row>
    <row r="149" ht="12.75">
      <c r="O149" s="50"/>
    </row>
    <row r="150" ht="12.75">
      <c r="O150" s="50"/>
    </row>
    <row r="151" ht="12.75">
      <c r="O151" s="50"/>
    </row>
    <row r="152" ht="12.75">
      <c r="O152" s="50"/>
    </row>
    <row r="153" ht="12.75">
      <c r="O153" s="50"/>
    </row>
    <row r="154" ht="12.75">
      <c r="O154" s="50"/>
    </row>
    <row r="155" ht="12.75">
      <c r="O155" s="50"/>
    </row>
    <row r="156" ht="12.75">
      <c r="O156" s="50"/>
    </row>
    <row r="157" ht="12.75">
      <c r="O157" s="50"/>
    </row>
    <row r="158" ht="12.75">
      <c r="O158" s="50"/>
    </row>
    <row r="159" ht="12.75">
      <c r="O159" s="50"/>
    </row>
    <row r="160" ht="12.75">
      <c r="O160" s="50"/>
    </row>
    <row r="161" ht="12.75">
      <c r="O161" s="50"/>
    </row>
    <row r="162" ht="12.75">
      <c r="O162" s="50"/>
    </row>
    <row r="163" ht="12.75">
      <c r="O163" s="50"/>
    </row>
    <row r="164" ht="12.75">
      <c r="O164" s="50"/>
    </row>
    <row r="165" ht="12.75">
      <c r="O165" s="50"/>
    </row>
    <row r="166" ht="12.75">
      <c r="O166" s="50"/>
    </row>
    <row r="167" ht="12.75">
      <c r="O167" s="50"/>
    </row>
    <row r="168" ht="12.75">
      <c r="O168" s="50"/>
    </row>
    <row r="169" ht="12.75">
      <c r="O169" s="50"/>
    </row>
    <row r="170" ht="12.75">
      <c r="O170" s="50"/>
    </row>
    <row r="171" ht="12.75">
      <c r="O171" s="50"/>
    </row>
    <row r="172" ht="12.75">
      <c r="O172" s="50"/>
    </row>
    <row r="173" ht="12.75">
      <c r="O173" s="50"/>
    </row>
    <row r="174" ht="12.75">
      <c r="O174" s="50"/>
    </row>
    <row r="175" ht="12.75">
      <c r="O175" s="50"/>
    </row>
    <row r="176" ht="12.75">
      <c r="O176" s="50"/>
    </row>
    <row r="177" ht="12.75">
      <c r="O177" s="50"/>
    </row>
    <row r="178" ht="12.75">
      <c r="O178" s="50"/>
    </row>
    <row r="179" ht="12.75">
      <c r="O179" s="50"/>
    </row>
    <row r="180" ht="12.75">
      <c r="O180" s="50"/>
    </row>
    <row r="181" ht="12.75">
      <c r="O181" s="50"/>
    </row>
    <row r="182" ht="12.75">
      <c r="O182" s="50"/>
    </row>
    <row r="183" ht="12.75">
      <c r="O183" s="50"/>
    </row>
    <row r="184" ht="12.75">
      <c r="O184" s="50"/>
    </row>
    <row r="185" ht="12.75">
      <c r="O185" s="50"/>
    </row>
    <row r="186" ht="12.75">
      <c r="O186" s="50"/>
    </row>
    <row r="187" ht="12.75">
      <c r="O187" s="50"/>
    </row>
    <row r="188" ht="12.75">
      <c r="O188" s="50"/>
    </row>
    <row r="189" ht="12.75">
      <c r="O189" s="50"/>
    </row>
    <row r="190" ht="12.75">
      <c r="O190" s="50"/>
    </row>
    <row r="191" ht="12.75">
      <c r="O191" s="50"/>
    </row>
    <row r="192" ht="12.75">
      <c r="O192" s="50"/>
    </row>
    <row r="193" ht="12.75">
      <c r="O193" s="50"/>
    </row>
    <row r="194" ht="12.75">
      <c r="O194" s="50"/>
    </row>
    <row r="195" ht="12.75">
      <c r="O195" s="50"/>
    </row>
    <row r="196" ht="12.75">
      <c r="O196" s="50"/>
    </row>
    <row r="197" ht="12.75">
      <c r="O197" s="50"/>
    </row>
    <row r="198" ht="12.75">
      <c r="O198" s="50"/>
    </row>
    <row r="199" ht="12.75">
      <c r="O199" s="50"/>
    </row>
    <row r="200" ht="12.75">
      <c r="O200" s="50"/>
    </row>
    <row r="201" ht="12.75">
      <c r="O201" s="50"/>
    </row>
    <row r="202" ht="12.75">
      <c r="O202" s="50"/>
    </row>
    <row r="203" ht="12.75">
      <c r="O203" s="50"/>
    </row>
    <row r="204" ht="12.75">
      <c r="O204" s="50"/>
    </row>
    <row r="205" ht="12.75">
      <c r="O205" s="50"/>
    </row>
    <row r="206" ht="12.75">
      <c r="O206" s="50"/>
    </row>
    <row r="207" ht="12.75">
      <c r="O207" s="50"/>
    </row>
    <row r="208" ht="12.75">
      <c r="O208" s="50"/>
    </row>
    <row r="209" ht="12.75">
      <c r="O209" s="50"/>
    </row>
    <row r="210" ht="12.75">
      <c r="O210" s="50"/>
    </row>
    <row r="211" ht="12.75">
      <c r="O211" s="50"/>
    </row>
    <row r="212" ht="12.75">
      <c r="O212" s="50"/>
    </row>
    <row r="213" ht="12.75">
      <c r="O213" s="50"/>
    </row>
    <row r="214" ht="12.75">
      <c r="O214" s="50"/>
    </row>
    <row r="215" ht="12.75">
      <c r="O215" s="50"/>
    </row>
    <row r="216" ht="12.75">
      <c r="O216" s="50"/>
    </row>
    <row r="217" ht="12.75">
      <c r="O217" s="50"/>
    </row>
    <row r="218" ht="12.75">
      <c r="O218" s="50"/>
    </row>
    <row r="219" ht="12.75">
      <c r="O219" s="50"/>
    </row>
    <row r="220" ht="12.75">
      <c r="O220" s="50"/>
    </row>
    <row r="221" ht="12.75">
      <c r="O221" s="50"/>
    </row>
    <row r="222" ht="12.75">
      <c r="O222" s="50"/>
    </row>
    <row r="223" ht="12.75">
      <c r="O223" s="50"/>
    </row>
    <row r="224" ht="12.75">
      <c r="O224" s="50"/>
    </row>
    <row r="225" ht="12.75">
      <c r="O225" s="50"/>
    </row>
    <row r="226" ht="12.75">
      <c r="O226" s="50"/>
    </row>
    <row r="227" ht="12.75">
      <c r="O227" s="50"/>
    </row>
    <row r="228" ht="12.75">
      <c r="O228" s="50"/>
    </row>
    <row r="229" ht="12.75">
      <c r="O229" s="50"/>
    </row>
    <row r="230" ht="12.75">
      <c r="O230" s="50"/>
    </row>
    <row r="231" ht="12.75">
      <c r="O231" s="50"/>
    </row>
  </sheetData>
  <sheetProtection password="CF2D" sheet="1" objects="1" scenarios="1"/>
  <printOptions horizontalCentered="1"/>
  <pageMargins left="0" right="0" top="0.5" bottom="0" header="0" footer="0"/>
  <pageSetup horizontalDpi="600" verticalDpi="600" orientation="portrait" scale="80" r:id="rId4"/>
  <headerFooter alignWithMargins="0">
    <oddFooter>&amp;CB-3</oddFooter>
  </headerFooter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3"/>
  <dimension ref="A1:H49"/>
  <sheetViews>
    <sheetView zoomScalePageLayoutView="0" workbookViewId="0" topLeftCell="A1">
      <selection activeCell="D5" sqref="D5"/>
    </sheetView>
  </sheetViews>
  <sheetFormatPr defaultColWidth="7.8515625" defaultRowHeight="12.75"/>
  <cols>
    <col min="1" max="1" width="2.28125" style="18" customWidth="1"/>
    <col min="2" max="2" width="10.00390625" style="18" customWidth="1"/>
    <col min="3" max="3" width="1.421875" style="18" customWidth="1"/>
    <col min="4" max="4" width="31.7109375" style="18" customWidth="1"/>
    <col min="5" max="5" width="1.421875" style="18" customWidth="1"/>
    <col min="6" max="6" width="11.7109375" style="18" customWidth="1"/>
    <col min="7" max="7" width="1.421875" style="18" customWidth="1"/>
    <col min="8" max="8" width="46.421875" style="18" customWidth="1"/>
    <col min="9" max="16384" width="7.8515625" style="18" customWidth="1"/>
  </cols>
  <sheetData>
    <row r="1" spans="1:8" ht="12.75">
      <c r="A1" s="41">
        <f>+Open!G32</f>
        <v>0</v>
      </c>
      <c r="B1" s="42"/>
      <c r="C1" s="41"/>
      <c r="D1" s="41"/>
      <c r="E1" s="41"/>
      <c r="F1" s="41"/>
      <c r="G1" s="41"/>
      <c r="H1" s="41"/>
    </row>
    <row r="2" spans="1:8" ht="12.75">
      <c r="A2" s="41" t="s">
        <v>379</v>
      </c>
      <c r="B2" s="42"/>
      <c r="C2" s="41"/>
      <c r="D2" s="41"/>
      <c r="E2" s="41"/>
      <c r="F2" s="41"/>
      <c r="G2" s="41"/>
      <c r="H2" s="41"/>
    </row>
    <row r="3" spans="2:8" ht="12.75">
      <c r="B3" s="53"/>
      <c r="C3" s="208"/>
      <c r="D3" s="208"/>
      <c r="E3" s="208"/>
      <c r="F3" s="208"/>
      <c r="G3" s="208"/>
      <c r="H3" s="208"/>
    </row>
    <row r="4" spans="2:6" ht="12.75">
      <c r="B4" s="201" t="s">
        <v>252</v>
      </c>
      <c r="F4" s="189" t="s">
        <v>256</v>
      </c>
    </row>
    <row r="5" spans="1:8" ht="12.75">
      <c r="A5" s="10"/>
      <c r="B5" s="190" t="s">
        <v>253</v>
      </c>
      <c r="D5" s="270" t="s">
        <v>344</v>
      </c>
      <c r="F5" s="190" t="s">
        <v>255</v>
      </c>
      <c r="H5" s="191" t="s">
        <v>254</v>
      </c>
    </row>
    <row r="6" ht="12.75">
      <c r="F6" s="10"/>
    </row>
    <row r="7" spans="1:8" ht="12.75">
      <c r="A7" s="263" t="s">
        <v>472</v>
      </c>
      <c r="B7" s="272"/>
      <c r="C7" s="228"/>
      <c r="D7" s="446" t="str">
        <f>IF(B7="B-1","Consolidated Financial Statements",IF(B7="B-2","EBITDA and Net Earnings",IF(B7="B-3","Schedule of Long-Term Debt"," ")))</f>
        <v> </v>
      </c>
      <c r="E7" s="228"/>
      <c r="F7" s="273"/>
      <c r="H7" s="356"/>
    </row>
    <row r="8" spans="1:8" ht="12.75">
      <c r="A8" s="228"/>
      <c r="B8" s="259"/>
      <c r="C8" s="263"/>
      <c r="D8" s="263"/>
      <c r="E8" s="228"/>
      <c r="F8" s="263"/>
      <c r="H8" s="343"/>
    </row>
    <row r="9" spans="1:8" ht="12.75">
      <c r="A9" s="263" t="s">
        <v>472</v>
      </c>
      <c r="B9" s="272"/>
      <c r="C9" s="228"/>
      <c r="D9" s="446" t="str">
        <f>IF(B9="B-1","Consolidated Financial Statements",IF(B9="B-2","EBITDA and Net Earnings",IF(B9="B-3","Schedule of Long-Term Debt"," ")))</f>
        <v> </v>
      </c>
      <c r="E9" s="228"/>
      <c r="F9" s="273"/>
      <c r="H9" s="356"/>
    </row>
    <row r="10" spans="1:8" ht="12.75">
      <c r="A10" s="228"/>
      <c r="B10" s="259"/>
      <c r="C10" s="263"/>
      <c r="D10" s="263"/>
      <c r="E10" s="228"/>
      <c r="F10" s="263"/>
      <c r="H10" s="343"/>
    </row>
    <row r="11" spans="1:8" ht="12.75">
      <c r="A11" s="263" t="s">
        <v>472</v>
      </c>
      <c r="B11" s="272"/>
      <c r="C11" s="228"/>
      <c r="D11" s="446" t="str">
        <f>IF(B11="B-1","Consolidated Financial Statements",IF(B11="B-2","EBITDA and Net Earnings",IF(B11="B-3","Schedule of Long-Term Debt"," ")))</f>
        <v> </v>
      </c>
      <c r="E11" s="228"/>
      <c r="F11" s="273"/>
      <c r="H11" s="356"/>
    </row>
    <row r="12" spans="1:8" ht="12.75">
      <c r="A12" s="228"/>
      <c r="B12" s="259"/>
      <c r="C12" s="263"/>
      <c r="D12" s="263"/>
      <c r="E12" s="228"/>
      <c r="F12" s="228"/>
      <c r="H12" s="343"/>
    </row>
    <row r="13" spans="1:8" ht="12.75">
      <c r="A13" s="263" t="s">
        <v>472</v>
      </c>
      <c r="B13" s="272"/>
      <c r="C13" s="228"/>
      <c r="D13" s="446" t="str">
        <f>IF(B13="B-1","Consolidated Financial Statements",IF(B13="B-2","EBITDA and Net Earnings",IF(B13="B-3","Schedule of Long-Term Debt"," ")))</f>
        <v> </v>
      </c>
      <c r="E13" s="228"/>
      <c r="F13" s="273"/>
      <c r="H13" s="356"/>
    </row>
    <row r="14" spans="1:8" ht="12.75">
      <c r="A14" s="228"/>
      <c r="B14" s="259"/>
      <c r="C14" s="263"/>
      <c r="D14" s="263"/>
      <c r="E14" s="228"/>
      <c r="F14" s="263"/>
      <c r="H14" s="343"/>
    </row>
    <row r="15" spans="1:8" ht="12.75">
      <c r="A15" s="263" t="s">
        <v>472</v>
      </c>
      <c r="B15" s="272"/>
      <c r="C15" s="228"/>
      <c r="D15" s="446" t="str">
        <f>IF(B15="B-1","Consolidated Financial Statements",IF(B15="B-2","EBITDA and Net Earnings",IF(B15="B-3","Schedule of Long-Term Debt"," ")))</f>
        <v> </v>
      </c>
      <c r="E15" s="228"/>
      <c r="F15" s="273"/>
      <c r="H15" s="356"/>
    </row>
    <row r="16" spans="1:8" ht="12.75">
      <c r="A16" s="228"/>
      <c r="B16" s="259"/>
      <c r="C16" s="263"/>
      <c r="D16" s="263"/>
      <c r="E16" s="228"/>
      <c r="F16" s="263"/>
      <c r="H16" s="343"/>
    </row>
    <row r="17" spans="1:8" ht="12.75">
      <c r="A17" s="263" t="s">
        <v>472</v>
      </c>
      <c r="B17" s="272"/>
      <c r="C17" s="228"/>
      <c r="D17" s="446" t="str">
        <f>IF(B17="B-1","Consolidated Financial Statements",IF(B17="B-2","EBITDA and Net Earnings",IF(B17="B-3","Schedule of Long-Term Debt"," ")))</f>
        <v> </v>
      </c>
      <c r="E17" s="228"/>
      <c r="F17" s="273"/>
      <c r="H17" s="356"/>
    </row>
    <row r="18" spans="1:8" ht="12.75">
      <c r="A18" s="228"/>
      <c r="B18" s="259"/>
      <c r="C18" s="263"/>
      <c r="D18" s="263"/>
      <c r="E18" s="228"/>
      <c r="F18" s="263"/>
      <c r="H18" s="343"/>
    </row>
    <row r="19" spans="1:8" ht="12.75">
      <c r="A19" s="263" t="s">
        <v>472</v>
      </c>
      <c r="B19" s="272"/>
      <c r="C19" s="228"/>
      <c r="D19" s="446" t="str">
        <f>IF(B19="B-1","Consolidated Financial Statements",IF(B19="B-2","EBITDA and Net Earnings",IF(B19="B-3","Schedule of Long-Term Debt"," ")))</f>
        <v> </v>
      </c>
      <c r="E19" s="228"/>
      <c r="F19" s="273"/>
      <c r="H19" s="356"/>
    </row>
    <row r="20" spans="1:8" ht="12.75">
      <c r="A20" s="228"/>
      <c r="B20" s="259"/>
      <c r="C20" s="263"/>
      <c r="D20" s="263"/>
      <c r="E20" s="228"/>
      <c r="F20" s="263"/>
      <c r="H20" s="343"/>
    </row>
    <row r="21" spans="1:8" ht="12.75">
      <c r="A21" s="263" t="s">
        <v>472</v>
      </c>
      <c r="B21" s="436"/>
      <c r="C21" s="228"/>
      <c r="D21" s="446" t="str">
        <f>IF(B21="B-1","Consolidated Financial Statements",IF(B21="B-2","EBITDA and Net Earnings",IF(B21="B-3","Schedule of Long-Term Debt"," ")))</f>
        <v> </v>
      </c>
      <c r="E21" s="228"/>
      <c r="F21" s="273"/>
      <c r="H21" s="356"/>
    </row>
    <row r="22" spans="1:8" ht="12.75">
      <c r="A22" s="228"/>
      <c r="B22" s="259"/>
      <c r="C22" s="263"/>
      <c r="D22" s="263"/>
      <c r="E22" s="228"/>
      <c r="F22" s="263"/>
      <c r="H22" s="343"/>
    </row>
    <row r="23" spans="1:8" ht="12.75">
      <c r="A23" s="263" t="s">
        <v>472</v>
      </c>
      <c r="B23" s="272"/>
      <c r="C23" s="228"/>
      <c r="D23" s="446" t="str">
        <f>IF(B23="B-1","Consolidated Financial Statements",IF(B23="B-2","EBITDA and Net Earnings",IF(B23="B-3","Schedule of Long-Term Debt"," ")))</f>
        <v> </v>
      </c>
      <c r="E23" s="228"/>
      <c r="F23" s="273"/>
      <c r="H23" s="356"/>
    </row>
    <row r="24" spans="1:8" ht="12.75">
      <c r="A24" s="228"/>
      <c r="B24" s="259"/>
      <c r="C24" s="263"/>
      <c r="D24" s="263"/>
      <c r="E24" s="228"/>
      <c r="F24" s="263"/>
      <c r="H24" s="343"/>
    </row>
    <row r="25" spans="1:8" ht="12.75">
      <c r="A25" s="263" t="s">
        <v>472</v>
      </c>
      <c r="B25" s="272"/>
      <c r="C25" s="228"/>
      <c r="D25" s="446" t="str">
        <f>IF(B25="B-1","Consolidated Financial Statements",IF(B25="B-2","EBITDA and Net Earnings",IF(B25="B-3","Schedule of Long-Term Debt"," ")))</f>
        <v> </v>
      </c>
      <c r="E25" s="228"/>
      <c r="F25" s="273"/>
      <c r="H25" s="356"/>
    </row>
    <row r="26" spans="1:8" ht="12.75">
      <c r="A26" s="228"/>
      <c r="B26" s="259"/>
      <c r="C26" s="263"/>
      <c r="D26" s="263"/>
      <c r="E26" s="228"/>
      <c r="F26" s="263"/>
      <c r="H26" s="343"/>
    </row>
    <row r="27" spans="1:8" ht="12.75">
      <c r="A27" s="263" t="s">
        <v>472</v>
      </c>
      <c r="B27" s="436"/>
      <c r="C27" s="228"/>
      <c r="D27" s="446" t="str">
        <f>IF(B27="B-1","Consolidated Financial Statements",IF(B27="B-2","EBITDA and Net Earnings",IF(B27="B-3","Schedule of Long-Term Debt"," ")))</f>
        <v> </v>
      </c>
      <c r="E27" s="228"/>
      <c r="F27" s="273"/>
      <c r="H27" s="356"/>
    </row>
    <row r="28" spans="1:8" ht="12.75">
      <c r="A28" s="228"/>
      <c r="B28" s="259"/>
      <c r="C28" s="263"/>
      <c r="D28" s="263"/>
      <c r="E28" s="228"/>
      <c r="F28" s="263"/>
      <c r="H28" s="343"/>
    </row>
    <row r="29" spans="1:8" ht="12.75">
      <c r="A29" s="263" t="s">
        <v>472</v>
      </c>
      <c r="B29" s="436"/>
      <c r="C29" s="228"/>
      <c r="D29" s="446" t="str">
        <f>IF(B29="B-1","Consolidated Financial Statements",IF(B29="B-2","EBITDA and Net Earnings",IF(B29="B-3","Schedule of Long-Term Debt"," ")))</f>
        <v> </v>
      </c>
      <c r="E29" s="228"/>
      <c r="F29" s="273"/>
      <c r="H29" s="356"/>
    </row>
    <row r="30" spans="1:8" ht="12.75">
      <c r="A30" s="228"/>
      <c r="B30" s="259"/>
      <c r="C30" s="263"/>
      <c r="D30" s="263"/>
      <c r="E30" s="228"/>
      <c r="F30" s="263"/>
      <c r="H30" s="343"/>
    </row>
    <row r="31" spans="1:8" ht="12.75">
      <c r="A31" s="263" t="s">
        <v>472</v>
      </c>
      <c r="B31" s="436"/>
      <c r="C31" s="228"/>
      <c r="D31" s="446" t="str">
        <f>IF(B31="B-1","Consolidated Financial Statements",IF(B31="B-2","EBITDA and Net Earnings",IF(B31="B-3","Schedule of Long-Term Debt"," ")))</f>
        <v> </v>
      </c>
      <c r="E31" s="228"/>
      <c r="F31" s="273"/>
      <c r="H31" s="356"/>
    </row>
    <row r="32" spans="1:8" ht="12.75">
      <c r="A32" s="228"/>
      <c r="B32" s="259"/>
      <c r="C32" s="263"/>
      <c r="D32" s="263"/>
      <c r="E32" s="228"/>
      <c r="F32" s="263"/>
      <c r="H32" s="343"/>
    </row>
    <row r="33" spans="1:8" ht="12.75">
      <c r="A33" s="263" t="s">
        <v>472</v>
      </c>
      <c r="B33" s="436"/>
      <c r="C33" s="228"/>
      <c r="D33" s="446" t="str">
        <f>IF(B33="B-1","Consolidated Financial Statements",IF(B33="B-2","EBITDA and Net Earnings",IF(B33="B-3","Schedule of Long-Term Debt"," ")))</f>
        <v> </v>
      </c>
      <c r="E33" s="228"/>
      <c r="F33" s="273"/>
      <c r="H33" s="356"/>
    </row>
    <row r="34" spans="1:8" ht="12.75">
      <c r="A34" s="228"/>
      <c r="B34" s="259"/>
      <c r="C34" s="263"/>
      <c r="D34" s="263"/>
      <c r="E34" s="228"/>
      <c r="F34" s="263"/>
      <c r="H34" s="343"/>
    </row>
    <row r="35" spans="1:8" ht="12.75">
      <c r="A35" s="263" t="s">
        <v>472</v>
      </c>
      <c r="B35" s="436"/>
      <c r="C35" s="228"/>
      <c r="D35" s="446" t="str">
        <f>IF(B35="B-1","Consolidated Financial Statements",IF(B35="B-2","EBITDA and Net Earnings",IF(B35="B-3","Schedule of Long-Term Debt"," ")))</f>
        <v> </v>
      </c>
      <c r="E35" s="228"/>
      <c r="F35" s="273"/>
      <c r="H35" s="356"/>
    </row>
    <row r="36" spans="1:8" ht="12.75">
      <c r="A36" s="228"/>
      <c r="B36" s="259"/>
      <c r="C36" s="263"/>
      <c r="D36" s="263"/>
      <c r="E36" s="228"/>
      <c r="F36" s="263"/>
      <c r="H36" s="343"/>
    </row>
    <row r="37" spans="1:8" ht="12.75">
      <c r="A37" s="263" t="s">
        <v>472</v>
      </c>
      <c r="B37" s="436"/>
      <c r="C37" s="228"/>
      <c r="D37" s="446" t="str">
        <f>IF(B37="B-1","Consolidated Financial Statements",IF(B37="B-2","EBITDA and Net Earnings",IF(B37="B-3","Schedule of Long-Term Debt"," ")))</f>
        <v> </v>
      </c>
      <c r="E37" s="228"/>
      <c r="F37" s="273"/>
      <c r="H37" s="356"/>
    </row>
    <row r="38" spans="1:8" ht="12.75">
      <c r="A38" s="228"/>
      <c r="B38" s="259"/>
      <c r="C38" s="263"/>
      <c r="D38" s="263"/>
      <c r="E38" s="228"/>
      <c r="F38" s="263"/>
      <c r="H38" s="343"/>
    </row>
    <row r="39" spans="1:8" ht="12.75">
      <c r="A39" s="263" t="s">
        <v>472</v>
      </c>
      <c r="B39" s="436"/>
      <c r="C39" s="228"/>
      <c r="D39" s="446" t="str">
        <f>IF(B39="B-1","Consolidated Financial Statements",IF(B39="B-2","EBITDA and Net Earnings",IF(B39="B-3","Schedule of Long-Term Debt"," ")))</f>
        <v> </v>
      </c>
      <c r="E39" s="228"/>
      <c r="F39" s="273"/>
      <c r="H39" s="356"/>
    </row>
    <row r="40" spans="1:8" ht="12.75">
      <c r="A40" s="228"/>
      <c r="B40" s="259"/>
      <c r="C40" s="263"/>
      <c r="D40" s="263"/>
      <c r="E40" s="228"/>
      <c r="F40" s="263"/>
      <c r="H40" s="343"/>
    </row>
    <row r="41" spans="1:8" ht="12.75">
      <c r="A41" s="263" t="s">
        <v>472</v>
      </c>
      <c r="B41" s="436"/>
      <c r="C41" s="228"/>
      <c r="D41" s="446" t="str">
        <f>IF(B41="B-1","Consolidated Financial Statements",IF(B41="B-2","EBITDA and Net Earnings",IF(B41="B-3","Schedule of Long-Term Debt"," ")))</f>
        <v> </v>
      </c>
      <c r="E41" s="228"/>
      <c r="F41" s="273"/>
      <c r="H41" s="356"/>
    </row>
    <row r="42" spans="1:8" ht="12.75">
      <c r="A42" s="228"/>
      <c r="B42" s="259"/>
      <c r="C42" s="263"/>
      <c r="D42" s="263"/>
      <c r="E42" s="228"/>
      <c r="F42" s="263"/>
      <c r="H42" s="343"/>
    </row>
    <row r="43" spans="1:8" ht="12.75">
      <c r="A43" s="263" t="s">
        <v>472</v>
      </c>
      <c r="B43" s="436"/>
      <c r="C43" s="228"/>
      <c r="D43" s="446" t="str">
        <f>IF(B43="B-1","Consolidated Financial Statements",IF(B43="B-2","EBITDA and Net Earnings",IF(B43="B-3","Schedule of Long-Term Debt"," ")))</f>
        <v> </v>
      </c>
      <c r="E43" s="228"/>
      <c r="F43" s="273"/>
      <c r="H43" s="356"/>
    </row>
    <row r="44" spans="1:8" ht="12.75">
      <c r="A44" s="228"/>
      <c r="B44" s="259"/>
      <c r="C44" s="263"/>
      <c r="D44" s="263"/>
      <c r="E44" s="228"/>
      <c r="F44" s="263"/>
      <c r="H44" s="343"/>
    </row>
    <row r="45" spans="1:8" ht="12.75">
      <c r="A45" s="263" t="s">
        <v>472</v>
      </c>
      <c r="B45" s="436"/>
      <c r="C45" s="228"/>
      <c r="D45" s="446" t="str">
        <f>IF(B45="B-1","Consolidated Financial Statements",IF(B45="B-2","EBITDA and Net Earnings",IF(B45="B-3","Schedule of Long-Term Debt"," ")))</f>
        <v> </v>
      </c>
      <c r="E45" s="228"/>
      <c r="F45" s="273"/>
      <c r="H45" s="356"/>
    </row>
    <row r="46" spans="1:8" ht="12.75">
      <c r="A46" s="228"/>
      <c r="B46" s="259"/>
      <c r="C46" s="263"/>
      <c r="D46" s="263"/>
      <c r="E46" s="228"/>
      <c r="F46" s="263"/>
      <c r="H46" s="343"/>
    </row>
    <row r="47" spans="1:8" ht="12.75">
      <c r="A47" s="263" t="s">
        <v>472</v>
      </c>
      <c r="B47" s="436"/>
      <c r="C47" s="228"/>
      <c r="D47" s="446" t="str">
        <f>IF(B47="B-1","Consolidated Financial Statements",IF(B47="B-2","EBITDA and Net Earnings",IF(B47="B-3","Schedule of Long-Term Debt"," ")))</f>
        <v> </v>
      </c>
      <c r="E47" s="228"/>
      <c r="F47" s="273"/>
      <c r="H47" s="356"/>
    </row>
    <row r="48" spans="2:8" ht="12.75">
      <c r="B48" s="259"/>
      <c r="C48" s="263"/>
      <c r="D48" s="263" t="str">
        <f>IF(B48="B-1","Consolidated Financial Statements",IF(B48="B-2","EBITDA and Net Earnings",IF(B48="B-3","Schedule of Long-Term Debt"," ")))</f>
        <v> </v>
      </c>
      <c r="E48" s="228"/>
      <c r="F48" s="263"/>
      <c r="H48" s="196"/>
    </row>
    <row r="49" spans="1:8" ht="12.75">
      <c r="A49" s="42"/>
      <c r="B49" s="42"/>
      <c r="C49" s="42"/>
      <c r="D49" s="42"/>
      <c r="E49" s="42"/>
      <c r="F49" s="42"/>
      <c r="G49" s="42"/>
      <c r="H49" s="42"/>
    </row>
  </sheetData>
  <sheetProtection password="CF2D" sheet="1" objects="1" scenarios="1"/>
  <printOptions horizontalCentered="1"/>
  <pageMargins left="0" right="0" top="0.5" bottom="0" header="0" footer="0"/>
  <pageSetup horizontalDpi="600" verticalDpi="600" orientation="portrait" scale="81" r:id="rId4"/>
  <headerFooter alignWithMargins="0">
    <oddFooter>&amp;CB-4</oddFooter>
  </headerFooter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4"/>
  <dimension ref="A1:J67"/>
  <sheetViews>
    <sheetView zoomScalePageLayoutView="0" workbookViewId="0" topLeftCell="A1">
      <selection activeCell="D3" sqref="D3"/>
    </sheetView>
  </sheetViews>
  <sheetFormatPr defaultColWidth="7.8515625" defaultRowHeight="12.75"/>
  <cols>
    <col min="1" max="1" width="4.8515625" style="18" customWidth="1"/>
    <col min="2" max="2" width="1.421875" style="18" customWidth="1"/>
    <col min="3" max="3" width="2.140625" style="18" customWidth="1"/>
    <col min="4" max="4" width="40.57421875" style="18" customWidth="1"/>
    <col min="5" max="5" width="1.421875" style="18" customWidth="1"/>
    <col min="6" max="6" width="13.7109375" style="18" customWidth="1"/>
    <col min="7" max="7" width="3.140625" style="18" customWidth="1"/>
    <col min="8" max="8" width="13.7109375" style="18" customWidth="1"/>
    <col min="9" max="9" width="3.140625" style="18" customWidth="1"/>
    <col min="10" max="10" width="13.7109375" style="18" customWidth="1"/>
    <col min="11" max="11" width="10.8515625" style="18" customWidth="1"/>
    <col min="12" max="12" width="2.28125" style="18" customWidth="1"/>
    <col min="13" max="13" width="10.8515625" style="18" customWidth="1"/>
    <col min="14" max="14" width="2.28125" style="18" customWidth="1"/>
    <col min="15" max="15" width="10.8515625" style="18" customWidth="1"/>
    <col min="16" max="16384" width="7.8515625" style="18" customWidth="1"/>
  </cols>
  <sheetData>
    <row r="1" spans="1:10" ht="12.75">
      <c r="A1" s="41">
        <f>+Open!G32</f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 t="s">
        <v>381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41"/>
      <c r="B3" s="42"/>
      <c r="C3" s="42"/>
      <c r="D3" s="53" t="s">
        <v>83</v>
      </c>
      <c r="E3" s="53"/>
      <c r="F3" s="42"/>
      <c r="G3" s="42"/>
      <c r="H3" s="208">
        <f>+Open!A1+3</f>
        <v>2023</v>
      </c>
      <c r="I3" s="42"/>
      <c r="J3" s="42"/>
    </row>
    <row r="6" spans="1:10" ht="12.75">
      <c r="A6" s="390" t="s">
        <v>220</v>
      </c>
      <c r="F6" s="45">
        <f>+Open!A1+1</f>
        <v>2021</v>
      </c>
      <c r="G6" s="45"/>
      <c r="H6" s="45">
        <f>+F6+1</f>
        <v>2022</v>
      </c>
      <c r="I6" s="45"/>
      <c r="J6" s="274">
        <f>+F6+2</f>
        <v>2023</v>
      </c>
    </row>
    <row r="8" spans="2:10" ht="12.75">
      <c r="B8" s="18" t="s">
        <v>211</v>
      </c>
      <c r="E8" s="47" t="s">
        <v>596</v>
      </c>
      <c r="F8" s="61"/>
      <c r="G8" s="48"/>
      <c r="H8" s="61"/>
      <c r="I8" s="48"/>
      <c r="J8" s="61"/>
    </row>
    <row r="9" spans="2:10" ht="12.75">
      <c r="B9" s="47" t="s">
        <v>467</v>
      </c>
      <c r="E9" s="47" t="s">
        <v>596</v>
      </c>
      <c r="F9" s="51"/>
      <c r="G9" s="48"/>
      <c r="H9" s="51"/>
      <c r="I9" s="48"/>
      <c r="J9" s="51"/>
    </row>
    <row r="10" spans="2:10" ht="12.75">
      <c r="B10" s="18" t="s">
        <v>571</v>
      </c>
      <c r="E10" s="47" t="s">
        <v>596</v>
      </c>
      <c r="F10" s="48">
        <f>+F8+F9</f>
        <v>0</v>
      </c>
      <c r="G10" s="48"/>
      <c r="H10" s="48">
        <f>+H8+H9</f>
        <v>0</v>
      </c>
      <c r="I10" s="48"/>
      <c r="J10" s="48">
        <f>+J8+J9</f>
        <v>0</v>
      </c>
    </row>
    <row r="11" spans="2:10" ht="12.75">
      <c r="B11" s="18" t="s">
        <v>234</v>
      </c>
      <c r="E11" s="47" t="s">
        <v>596</v>
      </c>
      <c r="F11" s="61"/>
      <c r="G11" s="171"/>
      <c r="H11" s="61"/>
      <c r="I11" s="171"/>
      <c r="J11" s="61"/>
    </row>
    <row r="12" spans="2:10" ht="12.75">
      <c r="B12" s="47" t="s">
        <v>480</v>
      </c>
      <c r="E12" s="47" t="s">
        <v>596</v>
      </c>
      <c r="F12" s="61"/>
      <c r="G12" s="171"/>
      <c r="H12" s="61"/>
      <c r="I12" s="171"/>
      <c r="J12" s="61"/>
    </row>
    <row r="13" spans="1:10" ht="12.75">
      <c r="A13" s="189"/>
      <c r="B13" s="47" t="s">
        <v>86</v>
      </c>
      <c r="E13" s="47" t="s">
        <v>596</v>
      </c>
      <c r="F13" s="61"/>
      <c r="G13" s="171"/>
      <c r="H13" s="61"/>
      <c r="I13" s="171"/>
      <c r="J13" s="61"/>
    </row>
    <row r="14" spans="2:10" ht="12.75">
      <c r="B14" s="18" t="s">
        <v>469</v>
      </c>
      <c r="E14" s="47" t="s">
        <v>596</v>
      </c>
      <c r="F14" s="51"/>
      <c r="G14" s="171"/>
      <c r="H14" s="51"/>
      <c r="I14" s="171"/>
      <c r="J14" s="51"/>
    </row>
    <row r="15" spans="5:10" ht="12.75">
      <c r="E15" s="47" t="s">
        <v>596</v>
      </c>
      <c r="F15" s="338"/>
      <c r="G15" s="171"/>
      <c r="H15" s="338"/>
      <c r="I15" s="171"/>
      <c r="J15" s="338"/>
    </row>
    <row r="16" spans="3:10" ht="13.5" thickBot="1">
      <c r="C16" s="18" t="s">
        <v>212</v>
      </c>
      <c r="E16" s="47" t="s">
        <v>596</v>
      </c>
      <c r="F16" s="67">
        <f>+F10+F11+F12+F13+F14</f>
        <v>0</v>
      </c>
      <c r="G16" s="275"/>
      <c r="H16" s="67">
        <f>+H10+H11+H12+H13+H14</f>
        <v>0</v>
      </c>
      <c r="I16" s="275"/>
      <c r="J16" s="67">
        <f>+J10+J11+J12+J13+J14</f>
        <v>0</v>
      </c>
    </row>
    <row r="17" spans="6:10" ht="13.5" thickTop="1">
      <c r="F17" s="48"/>
      <c r="G17" s="48"/>
      <c r="H17" s="48"/>
      <c r="I17" s="48"/>
      <c r="J17" s="48"/>
    </row>
    <row r="18" spans="1:10" ht="5.25" customHeight="1" thickBot="1">
      <c r="A18" s="410"/>
      <c r="B18" s="410"/>
      <c r="C18" s="410"/>
      <c r="D18" s="410"/>
      <c r="E18" s="410"/>
      <c r="F18" s="410"/>
      <c r="G18" s="410"/>
      <c r="H18" s="410"/>
      <c r="I18" s="410"/>
      <c r="J18" s="410"/>
    </row>
    <row r="19" ht="13.5" thickTop="1"/>
    <row r="20" spans="1:10" ht="12.75">
      <c r="A20" s="41" t="s">
        <v>238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>
      <c r="A21" s="41"/>
      <c r="B21" s="42"/>
      <c r="C21" s="42"/>
      <c r="D21" s="53" t="s">
        <v>83</v>
      </c>
      <c r="E21" s="53"/>
      <c r="F21" s="42"/>
      <c r="G21" s="42"/>
      <c r="H21" s="208">
        <f>+H3</f>
        <v>2023</v>
      </c>
      <c r="I21" s="42"/>
      <c r="J21" s="42"/>
    </row>
    <row r="24" spans="4:10" ht="12.75">
      <c r="D24" s="45" t="s">
        <v>231</v>
      </c>
      <c r="E24" s="255"/>
      <c r="F24" s="45">
        <f>+F6</f>
        <v>2021</v>
      </c>
      <c r="H24" s="45">
        <f>+H6</f>
        <v>2022</v>
      </c>
      <c r="J24" s="274">
        <f>+J6</f>
        <v>2023</v>
      </c>
    </row>
    <row r="26" spans="1:10" ht="12.75">
      <c r="A26" s="192" t="s">
        <v>258</v>
      </c>
      <c r="B26" s="4"/>
      <c r="D26" s="440"/>
      <c r="E26" s="494"/>
      <c r="F26" s="269"/>
      <c r="G26" s="48"/>
      <c r="H26" s="269"/>
      <c r="I26" s="48"/>
      <c r="J26" s="269"/>
    </row>
    <row r="27" spans="1:10" ht="12.75">
      <c r="A27" s="259"/>
      <c r="B27" s="4"/>
      <c r="D27" s="305"/>
      <c r="E27" s="494"/>
      <c r="F27" s="48"/>
      <c r="G27" s="48"/>
      <c r="H27" s="48"/>
      <c r="I27" s="48"/>
      <c r="J27" s="48"/>
    </row>
    <row r="28" spans="1:10" ht="12.75">
      <c r="A28" s="192" t="s">
        <v>259</v>
      </c>
      <c r="B28" s="4"/>
      <c r="D28" s="440"/>
      <c r="E28" s="494"/>
      <c r="F28" s="269"/>
      <c r="G28" s="48"/>
      <c r="H28" s="269"/>
      <c r="I28" s="48"/>
      <c r="J28" s="269"/>
    </row>
    <row r="29" spans="1:10" ht="12.75">
      <c r="A29" s="259"/>
      <c r="B29" s="4"/>
      <c r="D29" s="305"/>
      <c r="E29" s="494"/>
      <c r="F29" s="48"/>
      <c r="G29" s="48"/>
      <c r="H29" s="48"/>
      <c r="I29" s="48"/>
      <c r="J29" s="48"/>
    </row>
    <row r="30" spans="1:10" ht="12.75">
      <c r="A30" s="192" t="s">
        <v>260</v>
      </c>
      <c r="B30" s="4"/>
      <c r="D30" s="440"/>
      <c r="E30" s="494"/>
      <c r="F30" s="269"/>
      <c r="G30" s="48"/>
      <c r="H30" s="269"/>
      <c r="I30" s="48"/>
      <c r="J30" s="269"/>
    </row>
    <row r="31" spans="1:10" ht="12.75">
      <c r="A31" s="259"/>
      <c r="B31" s="4"/>
      <c r="D31" s="305"/>
      <c r="E31" s="494"/>
      <c r="F31" s="48"/>
      <c r="G31" s="48"/>
      <c r="H31" s="48"/>
      <c r="I31" s="48"/>
      <c r="J31" s="48"/>
    </row>
    <row r="32" spans="1:10" ht="12.75">
      <c r="A32" s="192" t="s">
        <v>261</v>
      </c>
      <c r="B32" s="4"/>
      <c r="D32" s="440"/>
      <c r="E32" s="494"/>
      <c r="F32" s="269"/>
      <c r="G32" s="48"/>
      <c r="H32" s="269"/>
      <c r="I32" s="48"/>
      <c r="J32" s="269"/>
    </row>
    <row r="33" spans="1:10" ht="12.75">
      <c r="A33" s="259"/>
      <c r="B33" s="4"/>
      <c r="D33" s="305"/>
      <c r="E33" s="494"/>
      <c r="F33" s="48"/>
      <c r="G33" s="48"/>
      <c r="H33" s="48"/>
      <c r="I33" s="48"/>
      <c r="J33" s="48"/>
    </row>
    <row r="34" spans="1:10" ht="12.75">
      <c r="A34" s="192" t="s">
        <v>262</v>
      </c>
      <c r="B34" s="4"/>
      <c r="D34" s="440"/>
      <c r="E34" s="494"/>
      <c r="F34" s="269"/>
      <c r="G34" s="48"/>
      <c r="H34" s="269"/>
      <c r="I34" s="48"/>
      <c r="J34" s="269"/>
    </row>
    <row r="35" spans="1:10" ht="12.75">
      <c r="A35" s="259"/>
      <c r="B35" s="4"/>
      <c r="D35" s="305"/>
      <c r="E35" s="494"/>
      <c r="F35" s="48"/>
      <c r="G35" s="48"/>
      <c r="H35" s="48"/>
      <c r="I35" s="48"/>
      <c r="J35" s="48"/>
    </row>
    <row r="36" spans="1:10" ht="12.75">
      <c r="A36" s="192" t="s">
        <v>263</v>
      </c>
      <c r="B36" s="4"/>
      <c r="D36" s="440"/>
      <c r="E36" s="494"/>
      <c r="F36" s="269"/>
      <c r="G36" s="48"/>
      <c r="H36" s="269"/>
      <c r="I36" s="48"/>
      <c r="J36" s="269"/>
    </row>
    <row r="37" spans="1:10" ht="12.75">
      <c r="A37" s="259"/>
      <c r="B37" s="4"/>
      <c r="D37" s="305"/>
      <c r="E37" s="494"/>
      <c r="F37" s="48"/>
      <c r="G37" s="48"/>
      <c r="H37" s="48"/>
      <c r="I37" s="48"/>
      <c r="J37" s="48"/>
    </row>
    <row r="38" spans="1:10" ht="12.75">
      <c r="A38" s="192" t="s">
        <v>264</v>
      </c>
      <c r="B38" s="4"/>
      <c r="D38" s="440"/>
      <c r="E38" s="494"/>
      <c r="F38" s="269"/>
      <c r="G38" s="48"/>
      <c r="H38" s="269"/>
      <c r="I38" s="48"/>
      <c r="J38" s="269"/>
    </row>
    <row r="39" spans="1:10" ht="12.75">
      <c r="A39" s="259"/>
      <c r="B39" s="4"/>
      <c r="E39" s="494" t="s">
        <v>596</v>
      </c>
      <c r="F39" s="48"/>
      <c r="G39" s="48"/>
      <c r="H39" s="48"/>
      <c r="I39" s="48"/>
      <c r="J39" s="48"/>
    </row>
    <row r="40" spans="1:10" ht="12.75">
      <c r="A40" s="192" t="s">
        <v>265</v>
      </c>
      <c r="B40" s="4"/>
      <c r="D40" s="46" t="s">
        <v>232</v>
      </c>
      <c r="E40" s="494" t="s">
        <v>596</v>
      </c>
      <c r="F40" s="441"/>
      <c r="G40" s="442"/>
      <c r="H40" s="441"/>
      <c r="I40" s="442"/>
      <c r="J40" s="441"/>
    </row>
    <row r="41" spans="5:10" ht="12.75">
      <c r="E41" s="147"/>
      <c r="F41" s="48"/>
      <c r="G41" s="48"/>
      <c r="H41" s="48"/>
      <c r="I41" s="48"/>
      <c r="J41" s="48"/>
    </row>
    <row r="42" spans="4:10" ht="12.75">
      <c r="D42" s="189" t="s">
        <v>233</v>
      </c>
      <c r="E42" s="495"/>
      <c r="F42" s="55">
        <f>SUM(F26:F40)</f>
        <v>0</v>
      </c>
      <c r="G42" s="55"/>
      <c r="H42" s="55">
        <f>SUM(H26:H40)</f>
        <v>0</v>
      </c>
      <c r="I42" s="55"/>
      <c r="J42" s="55">
        <f>SUM(J26:J40)</f>
        <v>0</v>
      </c>
    </row>
    <row r="43" spans="5:10" ht="12.75">
      <c r="E43" s="147"/>
      <c r="F43" s="48"/>
      <c r="G43" s="48"/>
      <c r="H43" s="48"/>
      <c r="I43" s="48"/>
      <c r="J43" s="48"/>
    </row>
    <row r="44" spans="4:10" ht="12.75">
      <c r="D44" s="18" t="s">
        <v>234</v>
      </c>
      <c r="E44" s="147"/>
      <c r="F44" s="61"/>
      <c r="G44" s="171"/>
      <c r="H44" s="61"/>
      <c r="I44" s="171"/>
      <c r="J44" s="61"/>
    </row>
    <row r="45" spans="5:10" ht="12.75">
      <c r="E45" s="147"/>
      <c r="F45" s="171"/>
      <c r="G45" s="171"/>
      <c r="H45" s="171"/>
      <c r="I45" s="171"/>
      <c r="J45" s="171"/>
    </row>
    <row r="46" spans="4:10" ht="12.75">
      <c r="D46" s="47" t="s">
        <v>480</v>
      </c>
      <c r="E46" s="494"/>
      <c r="F46" s="61"/>
      <c r="G46" s="171"/>
      <c r="H46" s="61"/>
      <c r="I46" s="171"/>
      <c r="J46" s="61"/>
    </row>
    <row r="47" spans="5:10" ht="12.75">
      <c r="E47" s="147"/>
      <c r="F47" s="171"/>
      <c r="G47" s="171"/>
      <c r="H47" s="171"/>
      <c r="I47" s="171"/>
      <c r="J47" s="171"/>
    </row>
    <row r="48" spans="4:10" ht="12.75">
      <c r="D48" s="47" t="s">
        <v>86</v>
      </c>
      <c r="E48" s="496"/>
      <c r="F48" s="61"/>
      <c r="G48" s="171"/>
      <c r="H48" s="61"/>
      <c r="I48" s="171"/>
      <c r="J48" s="61"/>
    </row>
    <row r="49" spans="4:10" ht="12.75">
      <c r="D49" s="50"/>
      <c r="E49" s="496"/>
      <c r="F49" s="171"/>
      <c r="G49" s="171"/>
      <c r="H49" s="171"/>
      <c r="I49" s="171"/>
      <c r="J49" s="171"/>
    </row>
    <row r="50" spans="4:10" ht="12.75">
      <c r="D50" s="18" t="s">
        <v>469</v>
      </c>
      <c r="E50" s="147"/>
      <c r="F50" s="51"/>
      <c r="G50" s="338"/>
      <c r="H50" s="51"/>
      <c r="I50" s="338"/>
      <c r="J50" s="51"/>
    </row>
    <row r="51" spans="5:10" ht="12.75">
      <c r="E51" s="147"/>
      <c r="F51" s="231"/>
      <c r="G51" s="231"/>
      <c r="H51" s="231"/>
      <c r="I51" s="231"/>
      <c r="J51" s="231"/>
    </row>
    <row r="52" spans="4:10" ht="13.5" thickBot="1">
      <c r="D52" s="189" t="s">
        <v>580</v>
      </c>
      <c r="E52" s="495"/>
      <c r="F52" s="316">
        <f>+F42+F44+F46+F48+F50</f>
        <v>0</v>
      </c>
      <c r="G52" s="339"/>
      <c r="H52" s="316">
        <f>+H42+H44+H46+H48+H50</f>
        <v>0</v>
      </c>
      <c r="I52" s="339"/>
      <c r="J52" s="316">
        <f>+J42+J44+J46+J48+J50</f>
        <v>0</v>
      </c>
    </row>
    <row r="53" ht="13.5" thickTop="1"/>
    <row r="54" spans="1:10" ht="5.25" customHeight="1" thickBot="1">
      <c r="A54" s="379"/>
      <c r="B54" s="379"/>
      <c r="C54" s="437"/>
      <c r="D54" s="438"/>
      <c r="E54" s="438"/>
      <c r="F54" s="379"/>
      <c r="G54" s="379"/>
      <c r="H54" s="379"/>
      <c r="I54" s="379"/>
      <c r="J54" s="379"/>
    </row>
    <row r="55" spans="4:5" ht="13.5" thickTop="1">
      <c r="D55" s="46"/>
      <c r="E55" s="46"/>
    </row>
    <row r="56" ht="12.75">
      <c r="A56" s="370" t="s">
        <v>110</v>
      </c>
    </row>
    <row r="57" spans="1:10" ht="12.75">
      <c r="A57" s="370"/>
      <c r="C57" s="542" t="s">
        <v>511</v>
      </c>
      <c r="D57" s="527"/>
      <c r="E57" s="527"/>
      <c r="F57" s="527"/>
      <c r="G57" s="527"/>
      <c r="H57" s="527"/>
      <c r="I57" s="527"/>
      <c r="J57" s="527"/>
    </row>
    <row r="58" spans="1:10" ht="12.75">
      <c r="A58" s="42"/>
      <c r="B58" s="42"/>
      <c r="C58" s="532" t="s">
        <v>347</v>
      </c>
      <c r="D58" s="532"/>
      <c r="E58" s="532"/>
      <c r="F58" s="532"/>
      <c r="G58" s="532"/>
      <c r="H58" s="532"/>
      <c r="I58" s="532"/>
      <c r="J58" s="532"/>
    </row>
    <row r="59" spans="1:10" ht="12.75" customHeight="1">
      <c r="A59" s="42"/>
      <c r="B59" s="42"/>
      <c r="C59" s="201"/>
      <c r="D59" s="201"/>
      <c r="E59" s="201"/>
      <c r="F59" s="201"/>
      <c r="G59" s="201"/>
      <c r="H59" s="201"/>
      <c r="I59" s="201"/>
      <c r="J59" s="201"/>
    </row>
    <row r="60" spans="1:10" ht="12.75">
      <c r="A60" s="46">
        <f>+F6</f>
        <v>2021</v>
      </c>
      <c r="B60" s="4"/>
      <c r="C60" s="541"/>
      <c r="D60" s="541"/>
      <c r="E60" s="541"/>
      <c r="F60" s="541"/>
      <c r="G60" s="541"/>
      <c r="H60" s="541"/>
      <c r="I60" s="541"/>
      <c r="J60" s="541"/>
    </row>
    <row r="61" spans="2:10" ht="12.75">
      <c r="B61" s="4"/>
      <c r="C61" s="541"/>
      <c r="D61" s="541"/>
      <c r="E61" s="541"/>
      <c r="F61" s="541"/>
      <c r="G61" s="541"/>
      <c r="H61" s="541"/>
      <c r="I61" s="541"/>
      <c r="J61" s="541"/>
    </row>
    <row r="62" ht="12.75">
      <c r="B62" s="4"/>
    </row>
    <row r="63" spans="1:10" ht="12.75">
      <c r="A63" s="46">
        <f>+H6</f>
        <v>2022</v>
      </c>
      <c r="B63" s="4"/>
      <c r="C63" s="541"/>
      <c r="D63" s="541"/>
      <c r="E63" s="541"/>
      <c r="F63" s="541"/>
      <c r="G63" s="541"/>
      <c r="H63" s="541"/>
      <c r="I63" s="541"/>
      <c r="J63" s="541"/>
    </row>
    <row r="64" spans="2:10" ht="12.75">
      <c r="B64" s="4"/>
      <c r="C64" s="541"/>
      <c r="D64" s="541"/>
      <c r="E64" s="541"/>
      <c r="F64" s="541"/>
      <c r="G64" s="541"/>
      <c r="H64" s="541"/>
      <c r="I64" s="541"/>
      <c r="J64" s="541"/>
    </row>
    <row r="65" ht="12.75">
      <c r="B65" s="4"/>
    </row>
    <row r="66" spans="1:10" ht="12.75">
      <c r="A66" s="439">
        <f>+J6</f>
        <v>2023</v>
      </c>
      <c r="B66" s="4"/>
      <c r="C66" s="541"/>
      <c r="D66" s="541"/>
      <c r="E66" s="541"/>
      <c r="F66" s="541"/>
      <c r="G66" s="541"/>
      <c r="H66" s="541"/>
      <c r="I66" s="541"/>
      <c r="J66" s="541"/>
    </row>
    <row r="67" spans="2:10" ht="12.75">
      <c r="B67" s="4"/>
      <c r="C67" s="541"/>
      <c r="D67" s="541"/>
      <c r="E67" s="541"/>
      <c r="F67" s="541"/>
      <c r="G67" s="541"/>
      <c r="H67" s="541"/>
      <c r="I67" s="541"/>
      <c r="J67" s="541"/>
    </row>
  </sheetData>
  <sheetProtection password="CF2D" sheet="1" objects="1" scenarios="1"/>
  <mergeCells count="8">
    <mergeCell ref="C64:J64"/>
    <mergeCell ref="C67:J67"/>
    <mergeCell ref="C66:J66"/>
    <mergeCell ref="C57:J57"/>
    <mergeCell ref="C58:J58"/>
    <mergeCell ref="C60:J60"/>
    <mergeCell ref="C63:J63"/>
    <mergeCell ref="C61:J61"/>
  </mergeCells>
  <printOptions horizontalCentered="1"/>
  <pageMargins left="0" right="0" top="0.5" bottom="0" header="0" footer="0"/>
  <pageSetup horizontalDpi="600" verticalDpi="600" orientation="portrait" scale="81" r:id="rId2"/>
  <headerFooter alignWithMargins="0">
    <oddFooter>&amp;CB-5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5"/>
  <dimension ref="A1:C46"/>
  <sheetViews>
    <sheetView zoomScalePageLayoutView="0" workbookViewId="0" topLeftCell="A1">
      <selection activeCell="C9" sqref="C9"/>
    </sheetView>
  </sheetViews>
  <sheetFormatPr defaultColWidth="7.8515625" defaultRowHeight="12.75"/>
  <cols>
    <col min="1" max="1" width="7.8515625" style="18" customWidth="1"/>
    <col min="2" max="2" width="1.421875" style="18" customWidth="1"/>
    <col min="3" max="3" width="86.57421875" style="18" customWidth="1"/>
    <col min="4" max="16384" width="7.8515625" style="18" customWidth="1"/>
  </cols>
  <sheetData>
    <row r="1" spans="1:3" ht="12.75">
      <c r="A1" s="41">
        <f>+Open!G32</f>
        <v>0</v>
      </c>
      <c r="B1" s="42"/>
      <c r="C1" s="42"/>
    </row>
    <row r="2" spans="1:3" ht="12.75">
      <c r="A2" s="41" t="s">
        <v>226</v>
      </c>
      <c r="B2" s="42"/>
      <c r="C2" s="42"/>
    </row>
    <row r="3" spans="1:3" ht="12.75">
      <c r="A3" s="41" t="s">
        <v>227</v>
      </c>
      <c r="B3" s="42"/>
      <c r="C3" s="42"/>
    </row>
    <row r="4" ht="12.75"/>
    <row r="5" ht="12.75"/>
    <row r="6" spans="1:3" ht="12.75">
      <c r="A6" s="47" t="s">
        <v>481</v>
      </c>
      <c r="B6" s="297"/>
      <c r="C6" s="50"/>
    </row>
    <row r="7" spans="1:3" ht="12.75">
      <c r="A7" s="47" t="s">
        <v>458</v>
      </c>
      <c r="B7" s="50"/>
      <c r="C7" s="50"/>
    </row>
    <row r="8" spans="2:3" ht="12.75">
      <c r="B8" s="50"/>
      <c r="C8" s="50"/>
    </row>
    <row r="9" spans="1:3" ht="12.75">
      <c r="A9" s="370" t="s">
        <v>459</v>
      </c>
      <c r="B9" s="50"/>
      <c r="C9" s="232"/>
    </row>
    <row r="10" spans="2:3" ht="12.75">
      <c r="B10" s="50"/>
      <c r="C10" s="232"/>
    </row>
    <row r="11" spans="1:3" ht="12.75">
      <c r="A11" s="259">
        <f>+'B-5'!F6</f>
        <v>2021</v>
      </c>
      <c r="B11" s="306"/>
      <c r="C11" s="447"/>
    </row>
    <row r="12" spans="1:3" ht="7.5" customHeight="1">
      <c r="A12" s="298"/>
      <c r="B12" s="306"/>
      <c r="C12" s="341"/>
    </row>
    <row r="13" spans="1:3" ht="12.75">
      <c r="A13" s="259">
        <f>+'B-5'!H6</f>
        <v>2022</v>
      </c>
      <c r="B13" s="307"/>
      <c r="C13" s="447"/>
    </row>
    <row r="14" spans="1:3" ht="6.75" customHeight="1">
      <c r="A14" s="298"/>
      <c r="B14" s="307"/>
      <c r="C14" s="342"/>
    </row>
    <row r="15" spans="1:3" ht="12.75">
      <c r="A15" s="509">
        <f>+'B-5'!J6</f>
        <v>2023</v>
      </c>
      <c r="B15" s="307"/>
      <c r="C15" s="447"/>
    </row>
    <row r="16" spans="1:3" ht="12.75">
      <c r="A16" s="299"/>
      <c r="B16" s="299"/>
      <c r="C16" s="299"/>
    </row>
    <row r="17" spans="1:3" ht="12.75">
      <c r="A17" s="370" t="s">
        <v>358</v>
      </c>
      <c r="B17" s="299"/>
      <c r="C17" s="299"/>
    </row>
    <row r="18" spans="2:3" ht="12.75">
      <c r="B18" s="299"/>
      <c r="C18" s="299"/>
    </row>
    <row r="19" spans="1:3" ht="12.75">
      <c r="A19" s="259">
        <f>+A11</f>
        <v>2021</v>
      </c>
      <c r="B19" s="306"/>
      <c r="C19" s="447"/>
    </row>
    <row r="20" spans="1:3" ht="7.5" customHeight="1">
      <c r="A20" s="298"/>
      <c r="B20" s="306"/>
      <c r="C20" s="341"/>
    </row>
    <row r="21" spans="1:3" ht="12.75">
      <c r="A21" s="259">
        <f>+A13</f>
        <v>2022</v>
      </c>
      <c r="B21" s="307"/>
      <c r="C21" s="447"/>
    </row>
    <row r="22" spans="1:3" ht="7.5" customHeight="1">
      <c r="A22" s="298"/>
      <c r="B22" s="307"/>
      <c r="C22" s="342"/>
    </row>
    <row r="23" spans="1:3" ht="12.75">
      <c r="A23" s="259">
        <f>+A15</f>
        <v>2023</v>
      </c>
      <c r="B23" s="307"/>
      <c r="C23" s="447"/>
    </row>
    <row r="24" spans="1:3" ht="12.75">
      <c r="A24" s="189"/>
      <c r="B24" s="299"/>
      <c r="C24" s="299"/>
    </row>
    <row r="25" ht="12.75">
      <c r="A25" s="370" t="s">
        <v>128</v>
      </c>
    </row>
    <row r="27" ht="12.75">
      <c r="A27" s="411" t="s">
        <v>521</v>
      </c>
    </row>
    <row r="29" spans="1:3" ht="12.75">
      <c r="A29" s="259">
        <f>+A11</f>
        <v>2021</v>
      </c>
      <c r="B29" s="306"/>
      <c r="C29" s="447"/>
    </row>
    <row r="30" spans="1:3" ht="7.5" customHeight="1">
      <c r="A30" s="298"/>
      <c r="B30" s="306"/>
      <c r="C30" s="341"/>
    </row>
    <row r="31" spans="1:3" ht="12.75">
      <c r="A31" s="259">
        <f>+A13</f>
        <v>2022</v>
      </c>
      <c r="B31" s="307"/>
      <c r="C31" s="447"/>
    </row>
    <row r="32" spans="1:3" ht="7.5" customHeight="1">
      <c r="A32" s="298"/>
      <c r="B32" s="307"/>
      <c r="C32" s="342"/>
    </row>
    <row r="33" spans="1:3" ht="12.75">
      <c r="A33" s="259">
        <f>+A15</f>
        <v>2023</v>
      </c>
      <c r="B33" s="307"/>
      <c r="C33" s="447"/>
    </row>
    <row r="34" spans="2:3" ht="12.75">
      <c r="B34" s="50"/>
      <c r="C34" s="50"/>
    </row>
    <row r="35" spans="1:3" ht="12.75">
      <c r="A35" s="400" t="s">
        <v>129</v>
      </c>
      <c r="B35" s="50"/>
      <c r="C35" s="232"/>
    </row>
    <row r="36" spans="2:3" ht="12.75">
      <c r="B36" s="50"/>
      <c r="C36" s="232"/>
    </row>
    <row r="37" spans="1:3" ht="12.75">
      <c r="A37" s="411" t="s">
        <v>101</v>
      </c>
      <c r="B37" s="50"/>
      <c r="C37" s="200"/>
    </row>
    <row r="38" spans="1:3" ht="12.75">
      <c r="A38" s="412" t="s">
        <v>102</v>
      </c>
      <c r="B38" s="50"/>
      <c r="C38" s="200"/>
    </row>
    <row r="39" spans="2:3" ht="12.75">
      <c r="B39" s="50"/>
      <c r="C39" s="200"/>
    </row>
    <row r="40" spans="1:3" ht="12.75">
      <c r="A40" s="259">
        <f>+A11</f>
        <v>2021</v>
      </c>
      <c r="B40" s="306"/>
      <c r="C40" s="447"/>
    </row>
    <row r="41" spans="1:3" ht="7.5" customHeight="1">
      <c r="A41" s="298"/>
      <c r="B41" s="306"/>
      <c r="C41" s="341"/>
    </row>
    <row r="42" spans="1:3" ht="12.75">
      <c r="A42" s="259">
        <f>+A13</f>
        <v>2022</v>
      </c>
      <c r="B42" s="307"/>
      <c r="C42" s="447"/>
    </row>
    <row r="43" spans="1:3" ht="7.5" customHeight="1">
      <c r="A43" s="298"/>
      <c r="B43" s="307"/>
      <c r="C43" s="342"/>
    </row>
    <row r="44" spans="1:3" ht="12.75">
      <c r="A44" s="259">
        <f>+A15</f>
        <v>2023</v>
      </c>
      <c r="B44" s="307"/>
      <c r="C44" s="447"/>
    </row>
    <row r="45" spans="1:3" ht="12.75">
      <c r="A45" s="299"/>
      <c r="B45" s="299"/>
      <c r="C45" s="299"/>
    </row>
    <row r="46" spans="1:3" ht="12.75">
      <c r="A46" s="42"/>
      <c r="B46" s="42"/>
      <c r="C46" s="42"/>
    </row>
  </sheetData>
  <sheetProtection password="CF2D" sheet="1" objects="1" scenarios="1"/>
  <printOptions horizontalCentered="1"/>
  <pageMargins left="0" right="0" top="0.5" bottom="0" header="0" footer="0"/>
  <pageSetup horizontalDpi="600" verticalDpi="600" orientation="portrait" scale="87" r:id="rId4"/>
  <headerFooter alignWithMargins="0">
    <oddFooter>&amp;CB-6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/>
  <dimension ref="A1:L647"/>
  <sheetViews>
    <sheetView zoomScalePageLayoutView="0" workbookViewId="0" topLeftCell="A1">
      <selection activeCell="J14" sqref="J14"/>
    </sheetView>
  </sheetViews>
  <sheetFormatPr defaultColWidth="7.8515625" defaultRowHeight="12.75"/>
  <cols>
    <col min="1" max="3" width="3.140625" style="18" customWidth="1"/>
    <col min="4" max="9" width="8.28125" style="18" customWidth="1"/>
    <col min="10" max="10" width="13.00390625" style="18" customWidth="1"/>
    <col min="11" max="11" width="8.28125" style="18" customWidth="1"/>
    <col min="12" max="12" width="22.28125" style="18" customWidth="1"/>
    <col min="13" max="16384" width="7.8515625" style="18" customWidth="1"/>
  </cols>
  <sheetData>
    <row r="1" spans="1:12" ht="18">
      <c r="A1" s="117" t="s">
        <v>301</v>
      </c>
      <c r="B1" s="118"/>
      <c r="C1" s="119"/>
      <c r="D1" s="119"/>
      <c r="E1" s="119"/>
      <c r="F1" s="119"/>
      <c r="G1" s="119"/>
      <c r="H1" s="119"/>
      <c r="I1" s="119"/>
      <c r="J1" s="119"/>
      <c r="K1" s="120"/>
      <c r="L1" s="118"/>
    </row>
    <row r="2" spans="1:12" ht="18">
      <c r="A2" s="117" t="s">
        <v>439</v>
      </c>
      <c r="B2" s="118"/>
      <c r="C2" s="119"/>
      <c r="D2" s="119"/>
      <c r="E2" s="119"/>
      <c r="F2" s="119"/>
      <c r="G2" s="119"/>
      <c r="H2" s="119"/>
      <c r="I2" s="119"/>
      <c r="J2" s="119"/>
      <c r="K2" s="120"/>
      <c r="L2" s="118"/>
    </row>
    <row r="3" spans="1:12" ht="18">
      <c r="A3" s="117" t="s">
        <v>302</v>
      </c>
      <c r="B3" s="118"/>
      <c r="C3" s="119"/>
      <c r="D3" s="119"/>
      <c r="E3" s="119"/>
      <c r="F3" s="119"/>
      <c r="G3" s="119"/>
      <c r="H3" s="119"/>
      <c r="I3" s="119"/>
      <c r="J3" s="119"/>
      <c r="K3" s="120"/>
      <c r="L3" s="118"/>
    </row>
    <row r="4" spans="1:12" ht="18">
      <c r="A4" s="117"/>
      <c r="B4" s="118"/>
      <c r="C4" s="119"/>
      <c r="D4" s="119"/>
      <c r="E4" s="119"/>
      <c r="F4" s="119"/>
      <c r="G4" s="119"/>
      <c r="H4" s="119"/>
      <c r="I4" s="119"/>
      <c r="J4" s="119"/>
      <c r="K4" s="120"/>
      <c r="L4" s="118"/>
    </row>
    <row r="5" spans="1:12" ht="15.75">
      <c r="A5" s="121" t="s">
        <v>304</v>
      </c>
      <c r="B5" s="118"/>
      <c r="C5" s="119"/>
      <c r="D5" s="119"/>
      <c r="E5" s="119"/>
      <c r="F5" s="119"/>
      <c r="G5" s="119"/>
      <c r="H5" s="119"/>
      <c r="I5" s="119"/>
      <c r="J5" s="119"/>
      <c r="K5" s="120"/>
      <c r="L5" s="118"/>
    </row>
    <row r="6" spans="1:12" ht="15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2"/>
    </row>
    <row r="7" spans="1:12" ht="15.75">
      <c r="A7" s="124" t="s">
        <v>408</v>
      </c>
      <c r="B7" s="123" t="s">
        <v>305</v>
      </c>
      <c r="C7" s="123"/>
      <c r="D7" s="123"/>
      <c r="E7" s="123"/>
      <c r="F7" s="123"/>
      <c r="G7" s="123"/>
      <c r="H7" s="123"/>
      <c r="I7" s="123"/>
      <c r="J7" s="122"/>
      <c r="K7" s="123"/>
      <c r="L7" s="122"/>
    </row>
    <row r="8" spans="1:12" ht="15.75">
      <c r="A8" s="124"/>
      <c r="B8" s="123"/>
      <c r="C8" s="123"/>
      <c r="D8" s="123"/>
      <c r="E8" s="123"/>
      <c r="F8" s="123"/>
      <c r="G8" s="123"/>
      <c r="H8" s="123"/>
      <c r="I8" s="123"/>
      <c r="J8" s="122"/>
      <c r="K8" s="123"/>
      <c r="L8" s="122"/>
    </row>
    <row r="9" spans="1:12" ht="15.75">
      <c r="A9" s="125" t="s">
        <v>409</v>
      </c>
      <c r="B9" s="123" t="s">
        <v>382</v>
      </c>
      <c r="C9" s="123"/>
      <c r="D9" s="123"/>
      <c r="E9" s="123"/>
      <c r="F9" s="123"/>
      <c r="G9" s="123"/>
      <c r="H9" s="123"/>
      <c r="I9" s="123"/>
      <c r="J9" s="122"/>
      <c r="K9" s="123"/>
      <c r="L9" s="122"/>
    </row>
    <row r="10" spans="1:12" ht="15.75">
      <c r="A10" s="124"/>
      <c r="B10" s="123"/>
      <c r="C10" s="123"/>
      <c r="D10" s="123"/>
      <c r="E10" s="123"/>
      <c r="F10" s="123"/>
      <c r="G10" s="123"/>
      <c r="H10" s="123"/>
      <c r="I10" s="123"/>
      <c r="J10" s="122"/>
      <c r="K10" s="123"/>
      <c r="L10" s="122"/>
    </row>
    <row r="11" spans="1:12" ht="15.75">
      <c r="A11" s="125" t="s">
        <v>410</v>
      </c>
      <c r="B11" s="123" t="s">
        <v>314</v>
      </c>
      <c r="C11" s="123"/>
      <c r="D11" s="123"/>
      <c r="E11" s="123"/>
      <c r="F11" s="123"/>
      <c r="G11" s="123"/>
      <c r="H11" s="123"/>
      <c r="I11" s="123"/>
      <c r="J11" s="122"/>
      <c r="K11" s="123"/>
      <c r="L11" s="122"/>
    </row>
    <row r="12" spans="1:12" ht="15.75">
      <c r="A12" s="126"/>
      <c r="B12" s="123"/>
      <c r="C12" s="123"/>
      <c r="D12" s="123"/>
      <c r="E12" s="123"/>
      <c r="F12" s="123"/>
      <c r="G12" s="123"/>
      <c r="H12" s="123"/>
      <c r="I12" s="123"/>
      <c r="J12" s="122"/>
      <c r="K12" s="123"/>
      <c r="L12" s="122"/>
    </row>
    <row r="13" spans="1:12" ht="15.75">
      <c r="A13" s="123"/>
      <c r="B13" s="127" t="s">
        <v>312</v>
      </c>
      <c r="C13" s="128" t="s">
        <v>427</v>
      </c>
      <c r="D13" s="123"/>
      <c r="E13" s="123"/>
      <c r="F13" s="123"/>
      <c r="G13" s="123"/>
      <c r="H13" s="123"/>
      <c r="I13" s="123"/>
      <c r="J13" s="122"/>
      <c r="K13" s="123"/>
      <c r="L13" s="122"/>
    </row>
    <row r="14" spans="1:12" ht="15.75">
      <c r="A14" s="123"/>
      <c r="B14" s="126"/>
      <c r="C14" s="123"/>
      <c r="D14" s="123"/>
      <c r="E14" s="123"/>
      <c r="F14" s="123"/>
      <c r="G14" s="123"/>
      <c r="H14" s="123"/>
      <c r="I14" s="123"/>
      <c r="J14" s="122"/>
      <c r="K14" s="123"/>
      <c r="L14" s="122"/>
    </row>
    <row r="15" spans="1:12" ht="15.75">
      <c r="A15" s="123"/>
      <c r="B15" s="126"/>
      <c r="C15" s="123"/>
      <c r="D15" s="128" t="s">
        <v>494</v>
      </c>
      <c r="E15" s="123"/>
      <c r="F15" s="123"/>
      <c r="G15" s="123"/>
      <c r="H15" s="123"/>
      <c r="I15" s="123"/>
      <c r="J15" s="122"/>
      <c r="K15" s="123" t="s">
        <v>508</v>
      </c>
      <c r="L15" s="122"/>
    </row>
    <row r="16" spans="1:12" ht="15.75">
      <c r="A16" s="123"/>
      <c r="B16" s="126"/>
      <c r="C16" s="123"/>
      <c r="D16" s="123"/>
      <c r="E16" s="123"/>
      <c r="F16" s="123"/>
      <c r="G16" s="123"/>
      <c r="H16" s="123"/>
      <c r="I16" s="123"/>
      <c r="J16" s="123"/>
      <c r="K16" s="123"/>
      <c r="L16" s="122"/>
    </row>
    <row r="17" spans="1:12" ht="15.75">
      <c r="A17" s="123"/>
      <c r="B17" s="126"/>
      <c r="C17" s="123"/>
      <c r="D17" s="123" t="s">
        <v>172</v>
      </c>
      <c r="E17" s="123"/>
      <c r="F17" s="123"/>
      <c r="G17" s="123"/>
      <c r="H17" s="123"/>
      <c r="I17" s="123"/>
      <c r="J17" s="123"/>
      <c r="K17" s="123" t="s">
        <v>173</v>
      </c>
      <c r="L17" s="122"/>
    </row>
    <row r="18" spans="1:12" ht="15.75">
      <c r="A18" s="123"/>
      <c r="B18" s="126"/>
      <c r="C18" s="123"/>
      <c r="D18" s="123"/>
      <c r="E18" s="123"/>
      <c r="F18" s="123"/>
      <c r="G18" s="123"/>
      <c r="H18" s="123"/>
      <c r="I18" s="123"/>
      <c r="J18" s="123"/>
      <c r="K18" s="123"/>
      <c r="L18" s="122"/>
    </row>
    <row r="19" spans="1:12" ht="15.75">
      <c r="A19" s="123"/>
      <c r="B19" s="126"/>
      <c r="C19" s="123"/>
      <c r="D19" s="128" t="s">
        <v>444</v>
      </c>
      <c r="E19" s="123"/>
      <c r="F19" s="123"/>
      <c r="G19" s="123"/>
      <c r="H19" s="123"/>
      <c r="I19" s="123"/>
      <c r="J19" s="123"/>
      <c r="K19" s="128" t="s">
        <v>535</v>
      </c>
      <c r="L19" s="122"/>
    </row>
    <row r="20" spans="1:12" ht="15.75">
      <c r="A20" s="123"/>
      <c r="B20" s="126"/>
      <c r="C20" s="123"/>
      <c r="D20" s="128"/>
      <c r="E20" s="123"/>
      <c r="F20" s="123"/>
      <c r="G20" s="123"/>
      <c r="H20" s="123"/>
      <c r="I20" s="123"/>
      <c r="J20" s="123"/>
      <c r="K20" s="128"/>
      <c r="L20" s="122"/>
    </row>
    <row r="21" spans="1:12" ht="15.75">
      <c r="A21" s="123"/>
      <c r="B21" s="126"/>
      <c r="C21" s="123"/>
      <c r="D21" s="128" t="s">
        <v>421</v>
      </c>
      <c r="E21" s="123"/>
      <c r="F21" s="123"/>
      <c r="G21" s="123"/>
      <c r="H21" s="123"/>
      <c r="I21" s="123"/>
      <c r="J21" s="123"/>
      <c r="K21" s="128"/>
      <c r="L21" s="122"/>
    </row>
    <row r="22" spans="1:12" ht="15.75">
      <c r="A22" s="123"/>
      <c r="B22" s="126"/>
      <c r="C22" s="123"/>
      <c r="D22" s="128" t="s">
        <v>422</v>
      </c>
      <c r="E22" s="123"/>
      <c r="F22" s="123"/>
      <c r="G22" s="123"/>
      <c r="H22" s="123"/>
      <c r="I22" s="123"/>
      <c r="J22" s="123"/>
      <c r="K22" s="128" t="s">
        <v>423</v>
      </c>
      <c r="L22" s="122"/>
    </row>
    <row r="23" spans="1:12" ht="15.75">
      <c r="A23" s="123"/>
      <c r="B23" s="126"/>
      <c r="C23" s="123"/>
      <c r="D23" s="128"/>
      <c r="E23" s="123"/>
      <c r="F23" s="123"/>
      <c r="G23" s="123"/>
      <c r="H23" s="123"/>
      <c r="I23" s="123"/>
      <c r="J23" s="123"/>
      <c r="K23" s="123"/>
      <c r="L23" s="122"/>
    </row>
    <row r="24" spans="1:12" ht="15.75">
      <c r="A24" s="123"/>
      <c r="B24" s="126"/>
      <c r="C24" s="123"/>
      <c r="D24" s="128" t="s">
        <v>536</v>
      </c>
      <c r="E24" s="123"/>
      <c r="F24" s="123"/>
      <c r="G24" s="123"/>
      <c r="H24" s="123"/>
      <c r="I24" s="123"/>
      <c r="J24" s="123"/>
      <c r="K24" s="128" t="s">
        <v>537</v>
      </c>
      <c r="L24" s="122"/>
    </row>
    <row r="25" spans="1:12" ht="15.75">
      <c r="A25" s="123"/>
      <c r="B25" s="126"/>
      <c r="C25" s="123"/>
      <c r="D25" s="128"/>
      <c r="E25" s="123"/>
      <c r="F25" s="123"/>
      <c r="G25" s="123"/>
      <c r="H25" s="123"/>
      <c r="I25" s="123"/>
      <c r="J25" s="123"/>
      <c r="K25" s="128"/>
      <c r="L25" s="122"/>
    </row>
    <row r="26" spans="1:12" ht="15.75">
      <c r="A26" s="123"/>
      <c r="B26" s="126"/>
      <c r="C26" s="123"/>
      <c r="D26" s="128" t="s">
        <v>424</v>
      </c>
      <c r="E26" s="123"/>
      <c r="F26" s="123"/>
      <c r="G26" s="123"/>
      <c r="H26" s="123"/>
      <c r="I26" s="123"/>
      <c r="J26" s="123"/>
      <c r="K26" s="128"/>
      <c r="L26" s="122"/>
    </row>
    <row r="27" spans="1:12" ht="15.75">
      <c r="A27" s="123"/>
      <c r="B27" s="126"/>
      <c r="C27" s="123"/>
      <c r="D27" s="128" t="s">
        <v>425</v>
      </c>
      <c r="E27" s="123"/>
      <c r="F27" s="123"/>
      <c r="G27" s="123"/>
      <c r="H27" s="123"/>
      <c r="I27" s="123"/>
      <c r="J27" s="123"/>
      <c r="K27" s="128" t="s">
        <v>426</v>
      </c>
      <c r="L27" s="122"/>
    </row>
    <row r="28" spans="1:12" ht="15.75">
      <c r="A28" s="123"/>
      <c r="B28" s="126"/>
      <c r="C28" s="123"/>
      <c r="D28" s="123"/>
      <c r="E28" s="123"/>
      <c r="F28" s="123"/>
      <c r="G28" s="123"/>
      <c r="H28" s="123"/>
      <c r="I28" s="123"/>
      <c r="J28" s="123"/>
      <c r="K28" s="123"/>
      <c r="L28" s="122"/>
    </row>
    <row r="29" spans="1:12" ht="15.75">
      <c r="A29" s="123"/>
      <c r="B29" s="126"/>
      <c r="C29" s="123"/>
      <c r="D29" s="128" t="s">
        <v>538</v>
      </c>
      <c r="E29" s="123"/>
      <c r="F29" s="123"/>
      <c r="G29" s="123"/>
      <c r="H29" s="123"/>
      <c r="I29" s="123"/>
      <c r="J29" s="123"/>
      <c r="K29" s="128" t="s">
        <v>539</v>
      </c>
      <c r="L29" s="122"/>
    </row>
    <row r="30" spans="1:12" ht="15.75">
      <c r="A30" s="123"/>
      <c r="B30" s="126"/>
      <c r="C30" s="122"/>
      <c r="D30" s="123"/>
      <c r="E30" s="123"/>
      <c r="F30" s="123"/>
      <c r="G30" s="123"/>
      <c r="H30" s="123"/>
      <c r="I30" s="123"/>
      <c r="J30" s="123"/>
      <c r="K30" s="123"/>
      <c r="L30" s="122"/>
    </row>
    <row r="31" spans="1:12" ht="15.75">
      <c r="A31" s="123"/>
      <c r="B31" s="126"/>
      <c r="C31" s="123"/>
      <c r="D31" s="128" t="s">
        <v>540</v>
      </c>
      <c r="E31" s="123"/>
      <c r="F31" s="123"/>
      <c r="G31" s="123"/>
      <c r="H31" s="123"/>
      <c r="I31" s="123"/>
      <c r="J31" s="123"/>
      <c r="K31" s="128" t="s">
        <v>541</v>
      </c>
      <c r="L31" s="122"/>
    </row>
    <row r="32" spans="1:12" ht="15.75">
      <c r="A32" s="123"/>
      <c r="B32" s="126"/>
      <c r="C32" s="123"/>
      <c r="D32" s="128"/>
      <c r="E32" s="123"/>
      <c r="F32" s="123"/>
      <c r="G32" s="123"/>
      <c r="H32" s="123"/>
      <c r="I32" s="123"/>
      <c r="J32" s="123"/>
      <c r="K32" s="128"/>
      <c r="L32" s="122"/>
    </row>
    <row r="33" spans="1:12" ht="15.75">
      <c r="A33" s="123"/>
      <c r="B33" s="126"/>
      <c r="C33" s="123"/>
      <c r="D33" s="128" t="s">
        <v>276</v>
      </c>
      <c r="E33" s="123"/>
      <c r="F33" s="123"/>
      <c r="G33" s="123"/>
      <c r="H33" s="123"/>
      <c r="I33" s="123"/>
      <c r="J33" s="123"/>
      <c r="K33" s="128"/>
      <c r="L33" s="122"/>
    </row>
    <row r="34" spans="1:12" ht="15.75">
      <c r="A34" s="123"/>
      <c r="B34" s="126"/>
      <c r="C34" s="123"/>
      <c r="D34" s="128" t="s">
        <v>429</v>
      </c>
      <c r="E34" s="123"/>
      <c r="F34" s="123"/>
      <c r="G34" s="123"/>
      <c r="H34" s="123"/>
      <c r="I34" s="123"/>
      <c r="J34" s="123"/>
      <c r="K34" s="128" t="s">
        <v>430</v>
      </c>
      <c r="L34" s="122"/>
    </row>
    <row r="35" spans="1:12" ht="15.75">
      <c r="A35" s="123"/>
      <c r="B35" s="126"/>
      <c r="C35" s="123"/>
      <c r="D35" s="128"/>
      <c r="E35" s="123"/>
      <c r="F35" s="123"/>
      <c r="G35" s="123"/>
      <c r="H35" s="123"/>
      <c r="I35" s="123"/>
      <c r="J35" s="123"/>
      <c r="K35" s="128"/>
      <c r="L35" s="122"/>
    </row>
    <row r="36" spans="1:12" ht="15.75">
      <c r="A36" s="123"/>
      <c r="B36" s="126"/>
      <c r="C36" s="123"/>
      <c r="D36" s="128" t="s">
        <v>431</v>
      </c>
      <c r="E36" s="123"/>
      <c r="F36" s="123"/>
      <c r="G36" s="123"/>
      <c r="H36" s="123"/>
      <c r="I36" s="123"/>
      <c r="J36" s="123"/>
      <c r="K36" s="128" t="s">
        <v>432</v>
      </c>
      <c r="L36" s="122"/>
    </row>
    <row r="37" spans="1:12" ht="15.75">
      <c r="A37" s="123"/>
      <c r="B37" s="126"/>
      <c r="C37" s="123"/>
      <c r="D37" s="128"/>
      <c r="E37" s="123"/>
      <c r="F37" s="123"/>
      <c r="G37" s="123"/>
      <c r="H37" s="123"/>
      <c r="I37" s="123"/>
      <c r="J37" s="123"/>
      <c r="K37" s="128"/>
      <c r="L37" s="122"/>
    </row>
    <row r="38" spans="1:12" ht="15.75">
      <c r="A38" s="123"/>
      <c r="B38" s="127" t="s">
        <v>313</v>
      </c>
      <c r="C38" s="123" t="s">
        <v>306</v>
      </c>
      <c r="D38" s="123"/>
      <c r="E38" s="123"/>
      <c r="F38" s="123"/>
      <c r="G38" s="123"/>
      <c r="H38" s="123"/>
      <c r="I38" s="123"/>
      <c r="J38" s="123"/>
      <c r="K38" s="123"/>
      <c r="L38" s="122"/>
    </row>
    <row r="39" spans="1:12" ht="15.75">
      <c r="A39" s="123"/>
      <c r="B39" s="126"/>
      <c r="C39" s="123"/>
      <c r="D39" s="123"/>
      <c r="E39" s="123"/>
      <c r="F39" s="123"/>
      <c r="G39" s="123"/>
      <c r="H39" s="123"/>
      <c r="I39" s="123"/>
      <c r="J39" s="123"/>
      <c r="K39" s="123"/>
      <c r="L39" s="122"/>
    </row>
    <row r="40" spans="1:12" ht="15.75">
      <c r="A40" s="123"/>
      <c r="B40" s="126"/>
      <c r="C40" s="123"/>
      <c r="D40" s="123" t="s">
        <v>647</v>
      </c>
      <c r="E40" s="123"/>
      <c r="F40" s="123"/>
      <c r="G40" s="123"/>
      <c r="H40" s="123"/>
      <c r="I40" s="123"/>
      <c r="J40" s="123"/>
      <c r="K40" s="123"/>
      <c r="L40" s="122"/>
    </row>
    <row r="41" spans="1:12" ht="15.75">
      <c r="A41" s="123"/>
      <c r="B41" s="126"/>
      <c r="C41" s="123"/>
      <c r="D41" s="128" t="s">
        <v>1</v>
      </c>
      <c r="E41" s="123"/>
      <c r="F41" s="123"/>
      <c r="G41" s="123"/>
      <c r="H41" s="123"/>
      <c r="I41" s="123"/>
      <c r="J41" s="123"/>
      <c r="K41" s="128" t="s">
        <v>542</v>
      </c>
      <c r="L41" s="122"/>
    </row>
    <row r="42" spans="1:12" ht="15.75">
      <c r="A42" s="123"/>
      <c r="B42" s="126"/>
      <c r="C42" s="123"/>
      <c r="D42" s="123"/>
      <c r="E42" s="123"/>
      <c r="F42" s="123"/>
      <c r="G42" s="123"/>
      <c r="H42" s="123"/>
      <c r="I42" s="123"/>
      <c r="J42" s="123"/>
      <c r="K42" s="123"/>
      <c r="L42" s="122"/>
    </row>
    <row r="43" spans="1:12" ht="15.75">
      <c r="A43" s="123"/>
      <c r="B43" s="126"/>
      <c r="C43" s="123"/>
      <c r="D43" s="128" t="s">
        <v>174</v>
      </c>
      <c r="E43" s="123"/>
      <c r="F43" s="123"/>
      <c r="G43" s="123"/>
      <c r="H43" s="123"/>
      <c r="I43" s="123"/>
      <c r="J43" s="123"/>
      <c r="K43" s="128" t="s">
        <v>543</v>
      </c>
      <c r="L43" s="122"/>
    </row>
    <row r="44" spans="1:12" ht="15.75">
      <c r="A44" s="123"/>
      <c r="B44" s="126"/>
      <c r="C44" s="123"/>
      <c r="D44" s="123"/>
      <c r="E44" s="123"/>
      <c r="F44" s="123"/>
      <c r="G44" s="123"/>
      <c r="H44" s="123"/>
      <c r="I44" s="123"/>
      <c r="J44" s="122"/>
      <c r="K44" s="123"/>
      <c r="L44" s="122"/>
    </row>
    <row r="45" spans="1:12" ht="15.75">
      <c r="A45" s="123"/>
      <c r="B45" s="127"/>
      <c r="C45" s="122"/>
      <c r="D45" s="128" t="s">
        <v>433</v>
      </c>
      <c r="E45" s="123"/>
      <c r="F45" s="123"/>
      <c r="G45" s="123"/>
      <c r="H45" s="123"/>
      <c r="I45" s="123"/>
      <c r="J45" s="122"/>
      <c r="K45" s="123"/>
      <c r="L45" s="122"/>
    </row>
    <row r="46" spans="1:12" ht="15.75">
      <c r="A46" s="123"/>
      <c r="B46" s="126"/>
      <c r="C46" s="122"/>
      <c r="D46" s="128" t="s">
        <v>434</v>
      </c>
      <c r="E46" s="123"/>
      <c r="F46" s="123"/>
      <c r="G46" s="123"/>
      <c r="H46" s="123"/>
      <c r="I46" s="123"/>
      <c r="J46" s="122"/>
      <c r="K46" s="128" t="s">
        <v>125</v>
      </c>
      <c r="L46" s="122"/>
    </row>
    <row r="47" spans="1:12" ht="15.75">
      <c r="A47" s="123"/>
      <c r="B47" s="126"/>
      <c r="C47" s="123"/>
      <c r="D47" s="123"/>
      <c r="E47" s="123"/>
      <c r="F47" s="123"/>
      <c r="G47" s="123"/>
      <c r="H47" s="123"/>
      <c r="I47" s="123"/>
      <c r="J47" s="122"/>
      <c r="K47" s="123"/>
      <c r="L47" s="122"/>
    </row>
    <row r="48" spans="1:12" ht="15.75">
      <c r="A48" s="123"/>
      <c r="B48" s="126"/>
      <c r="C48" s="123"/>
      <c r="D48" s="123" t="s">
        <v>436</v>
      </c>
      <c r="E48" s="123"/>
      <c r="F48" s="123"/>
      <c r="G48" s="123"/>
      <c r="H48" s="123"/>
      <c r="I48" s="123"/>
      <c r="J48" s="122"/>
      <c r="K48" s="128" t="s">
        <v>437</v>
      </c>
      <c r="L48" s="122"/>
    </row>
    <row r="49" spans="1:12" ht="15.75">
      <c r="A49" s="123"/>
      <c r="B49" s="126"/>
      <c r="C49" s="123"/>
      <c r="D49" s="123"/>
      <c r="E49" s="123"/>
      <c r="F49" s="123"/>
      <c r="G49" s="123"/>
      <c r="H49" s="123"/>
      <c r="I49" s="123"/>
      <c r="J49" s="122"/>
      <c r="K49" s="123"/>
      <c r="L49" s="122"/>
    </row>
    <row r="50" spans="1:12" ht="15.75">
      <c r="A50" s="123"/>
      <c r="B50" s="127" t="s">
        <v>315</v>
      </c>
      <c r="C50" s="128" t="s">
        <v>435</v>
      </c>
      <c r="D50" s="122"/>
      <c r="E50" s="123"/>
      <c r="F50" s="123"/>
      <c r="G50" s="123"/>
      <c r="H50" s="123"/>
      <c r="I50" s="123"/>
      <c r="J50" s="122"/>
      <c r="K50" s="123"/>
      <c r="L50" s="122"/>
    </row>
    <row r="51" spans="1:12" ht="15.75">
      <c r="A51" s="123"/>
      <c r="B51" s="126"/>
      <c r="C51" s="128" t="s">
        <v>438</v>
      </c>
      <c r="D51" s="122"/>
      <c r="E51" s="123"/>
      <c r="F51" s="123"/>
      <c r="G51" s="123"/>
      <c r="H51" s="123"/>
      <c r="I51" s="123"/>
      <c r="J51" s="122"/>
      <c r="K51" s="123"/>
      <c r="L51" s="122"/>
    </row>
    <row r="52" spans="1:12" ht="18">
      <c r="A52" s="117" t="s">
        <v>301</v>
      </c>
      <c r="B52" s="129"/>
      <c r="C52" s="119"/>
      <c r="D52" s="119"/>
      <c r="E52" s="119"/>
      <c r="F52" s="119"/>
      <c r="G52" s="119"/>
      <c r="H52" s="119"/>
      <c r="I52" s="119"/>
      <c r="J52" s="119"/>
      <c r="K52" s="120"/>
      <c r="L52" s="118"/>
    </row>
    <row r="53" spans="1:12" ht="18">
      <c r="A53" s="117" t="s">
        <v>439</v>
      </c>
      <c r="B53" s="129"/>
      <c r="C53" s="119"/>
      <c r="D53" s="119"/>
      <c r="E53" s="119"/>
      <c r="F53" s="119"/>
      <c r="G53" s="119"/>
      <c r="H53" s="119"/>
      <c r="I53" s="119"/>
      <c r="J53" s="119"/>
      <c r="K53" s="120"/>
      <c r="L53" s="118"/>
    </row>
    <row r="54" spans="1:12" ht="18">
      <c r="A54" s="117" t="s">
        <v>302</v>
      </c>
      <c r="B54" s="129"/>
      <c r="C54" s="119"/>
      <c r="D54" s="119"/>
      <c r="E54" s="119"/>
      <c r="F54" s="119"/>
      <c r="G54" s="119"/>
      <c r="H54" s="119"/>
      <c r="I54" s="119"/>
      <c r="J54" s="119"/>
      <c r="K54" s="120"/>
      <c r="L54" s="118"/>
    </row>
    <row r="55" spans="1:12" ht="18">
      <c r="A55" s="117"/>
      <c r="B55" s="129"/>
      <c r="C55" s="119"/>
      <c r="D55" s="119"/>
      <c r="E55" s="119"/>
      <c r="F55" s="119"/>
      <c r="G55" s="119"/>
      <c r="H55" s="119"/>
      <c r="I55" s="119"/>
      <c r="J55" s="119"/>
      <c r="K55" s="120"/>
      <c r="L55" s="118"/>
    </row>
    <row r="56" spans="1:12" ht="15.75">
      <c r="A56" s="122"/>
      <c r="B56" s="119"/>
      <c r="C56" s="119"/>
      <c r="D56" s="119"/>
      <c r="E56" s="119"/>
      <c r="F56" s="119"/>
      <c r="G56" s="119"/>
      <c r="H56" s="119"/>
      <c r="I56" s="119"/>
      <c r="J56" s="119"/>
      <c r="K56" s="120"/>
      <c r="L56" s="118"/>
    </row>
    <row r="57" spans="1:12" ht="15.75">
      <c r="A57" s="126" t="s">
        <v>408</v>
      </c>
      <c r="B57" s="130" t="s">
        <v>305</v>
      </c>
      <c r="C57" s="131"/>
      <c r="D57" s="131"/>
      <c r="E57" s="131"/>
      <c r="F57" s="131"/>
      <c r="G57" s="131"/>
      <c r="H57" s="131"/>
      <c r="I57" s="131"/>
      <c r="J57" s="131"/>
      <c r="K57" s="132"/>
      <c r="L57" s="133"/>
    </row>
    <row r="58" spans="1:12" ht="15.75">
      <c r="A58" s="122"/>
      <c r="B58" s="121"/>
      <c r="C58" s="119"/>
      <c r="D58" s="119"/>
      <c r="E58" s="119"/>
      <c r="F58" s="119"/>
      <c r="G58" s="119"/>
      <c r="H58" s="119"/>
      <c r="I58" s="119"/>
      <c r="J58" s="119"/>
      <c r="K58" s="119"/>
      <c r="L58" s="129"/>
    </row>
    <row r="59" spans="1:12" ht="15">
      <c r="A59" s="122"/>
      <c r="B59" s="123" t="s">
        <v>36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2"/>
    </row>
    <row r="60" spans="1:12" ht="15">
      <c r="A60" s="122"/>
      <c r="B60" s="123" t="s">
        <v>37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2"/>
    </row>
    <row r="61" spans="1:12" ht="15">
      <c r="A61" s="123"/>
      <c r="B61" s="123" t="s">
        <v>44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2"/>
    </row>
    <row r="62" spans="1:12" ht="15">
      <c r="A62" s="123"/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2"/>
    </row>
    <row r="63" spans="1:12" ht="15">
      <c r="A63" s="122"/>
      <c r="B63" s="123" t="s">
        <v>319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2"/>
    </row>
    <row r="64" spans="1:12" ht="15">
      <c r="A64" s="122"/>
      <c r="B64" s="123" t="s">
        <v>39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2"/>
    </row>
    <row r="65" spans="1:12" ht="15">
      <c r="A65" s="122"/>
      <c r="B65" s="123" t="s">
        <v>38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2"/>
    </row>
    <row r="66" spans="1:12" ht="15">
      <c r="A66" s="122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2"/>
    </row>
    <row r="67" spans="1:12" ht="15">
      <c r="A67" s="122"/>
      <c r="B67" s="123" t="s">
        <v>649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2"/>
    </row>
    <row r="68" spans="1:12" ht="15">
      <c r="A68" s="122"/>
      <c r="B68" s="132" t="s">
        <v>648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2"/>
    </row>
    <row r="69" spans="1:12" ht="15">
      <c r="A69" s="122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2"/>
    </row>
    <row r="70" spans="1:12" ht="12.75">
      <c r="A70" s="122"/>
      <c r="B70" s="134"/>
      <c r="C70" s="122"/>
      <c r="D70" s="122"/>
      <c r="E70" s="122"/>
      <c r="F70" s="122"/>
      <c r="G70" s="122"/>
      <c r="H70" s="122"/>
      <c r="I70" s="122"/>
      <c r="J70" s="122"/>
      <c r="K70" s="122"/>
      <c r="L70" s="122"/>
    </row>
    <row r="71" spans="1:12" ht="18">
      <c r="A71" s="117" t="s">
        <v>307</v>
      </c>
      <c r="B71" s="129"/>
      <c r="C71" s="117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1:12" ht="18">
      <c r="A72" s="117" t="s">
        <v>483</v>
      </c>
      <c r="B72" s="118"/>
      <c r="C72" s="117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1:12" ht="18">
      <c r="A73" s="117" t="s">
        <v>301</v>
      </c>
      <c r="B73" s="129"/>
      <c r="C73" s="117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1:12" ht="15.75">
      <c r="A74" s="122"/>
      <c r="B74" s="126"/>
      <c r="C74" s="123"/>
      <c r="D74" s="123"/>
      <c r="E74" s="123"/>
      <c r="F74" s="123"/>
      <c r="G74" s="123"/>
      <c r="H74" s="123"/>
      <c r="I74" s="123"/>
      <c r="J74" s="123"/>
      <c r="K74" s="123"/>
      <c r="L74" s="122"/>
    </row>
    <row r="75" spans="1:12" ht="15.75">
      <c r="A75" s="126" t="s">
        <v>409</v>
      </c>
      <c r="B75" s="135" t="s">
        <v>554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2"/>
    </row>
    <row r="76" spans="1:12" ht="15.75">
      <c r="A76" s="122"/>
      <c r="B76" s="126"/>
      <c r="C76" s="123"/>
      <c r="D76" s="123"/>
      <c r="E76" s="123"/>
      <c r="F76" s="123"/>
      <c r="G76" s="123"/>
      <c r="H76" s="123"/>
      <c r="I76" s="123"/>
      <c r="J76" s="123"/>
      <c r="K76" s="123"/>
      <c r="L76" s="122"/>
    </row>
    <row r="77" spans="1:12" ht="15.75">
      <c r="A77" s="122"/>
      <c r="B77" s="127" t="s">
        <v>312</v>
      </c>
      <c r="C77" s="128" t="s">
        <v>2</v>
      </c>
      <c r="D77" s="123"/>
      <c r="E77" s="123"/>
      <c r="F77" s="123"/>
      <c r="G77" s="123"/>
      <c r="H77" s="123"/>
      <c r="I77" s="123"/>
      <c r="J77" s="123"/>
      <c r="K77" s="123"/>
      <c r="L77" s="122"/>
    </row>
    <row r="78" spans="1:12" ht="15.75">
      <c r="A78" s="122"/>
      <c r="B78" s="126"/>
      <c r="C78" s="123" t="s">
        <v>3</v>
      </c>
      <c r="D78" s="123"/>
      <c r="E78" s="123"/>
      <c r="F78" s="123"/>
      <c r="G78" s="123"/>
      <c r="H78" s="123"/>
      <c r="I78" s="123"/>
      <c r="J78" s="123"/>
      <c r="K78" s="123"/>
      <c r="L78" s="122"/>
    </row>
    <row r="79" spans="1:12" ht="15.75">
      <c r="A79" s="122"/>
      <c r="B79" s="126"/>
      <c r="C79" s="123" t="s">
        <v>4</v>
      </c>
      <c r="D79" s="123"/>
      <c r="E79" s="123"/>
      <c r="F79" s="123"/>
      <c r="G79" s="123"/>
      <c r="H79" s="123"/>
      <c r="I79" s="123"/>
      <c r="J79" s="123"/>
      <c r="K79" s="123"/>
      <c r="L79" s="122"/>
    </row>
    <row r="80" spans="1:12" ht="15.75">
      <c r="A80" s="122"/>
      <c r="B80" s="126"/>
      <c r="C80" s="132" t="s">
        <v>5</v>
      </c>
      <c r="D80" s="123"/>
      <c r="E80" s="123"/>
      <c r="F80" s="123"/>
      <c r="G80" s="123"/>
      <c r="H80" s="123"/>
      <c r="I80" s="123"/>
      <c r="J80" s="123"/>
      <c r="K80" s="123"/>
      <c r="L80" s="122"/>
    </row>
    <row r="81" spans="1:12" ht="15.75">
      <c r="A81" s="122"/>
      <c r="B81" s="126"/>
      <c r="C81" s="123"/>
      <c r="D81" s="123"/>
      <c r="E81" s="123"/>
      <c r="F81" s="123"/>
      <c r="G81" s="123"/>
      <c r="H81" s="123"/>
      <c r="I81" s="123"/>
      <c r="J81" s="123"/>
      <c r="K81" s="123"/>
      <c r="L81" s="122"/>
    </row>
    <row r="82" spans="1:12" ht="15.75">
      <c r="A82" s="122"/>
      <c r="B82" s="136" t="s">
        <v>313</v>
      </c>
      <c r="C82" s="128" t="s">
        <v>6</v>
      </c>
      <c r="D82" s="123"/>
      <c r="E82" s="123"/>
      <c r="F82" s="123"/>
      <c r="G82" s="123"/>
      <c r="H82" s="123"/>
      <c r="I82" s="123"/>
      <c r="J82" s="123"/>
      <c r="K82" s="123"/>
      <c r="L82" s="122"/>
    </row>
    <row r="83" spans="1:12" ht="15.75">
      <c r="A83" s="122"/>
      <c r="B83" s="126"/>
      <c r="C83" s="128" t="s">
        <v>7</v>
      </c>
      <c r="D83" s="123"/>
      <c r="E83" s="123"/>
      <c r="F83" s="123"/>
      <c r="G83" s="123"/>
      <c r="H83" s="123"/>
      <c r="I83" s="123"/>
      <c r="J83" s="123"/>
      <c r="K83" s="123"/>
      <c r="L83" s="122"/>
    </row>
    <row r="84" spans="1:12" ht="15.75">
      <c r="A84" s="122"/>
      <c r="B84" s="126"/>
      <c r="C84" s="123"/>
      <c r="D84" s="123"/>
      <c r="E84" s="123"/>
      <c r="F84" s="123"/>
      <c r="G84" s="123"/>
      <c r="H84" s="123"/>
      <c r="I84" s="123"/>
      <c r="J84" s="123"/>
      <c r="K84" s="123"/>
      <c r="L84" s="122"/>
    </row>
    <row r="85" spans="1:12" ht="15.75">
      <c r="A85" s="122"/>
      <c r="B85" s="127" t="s">
        <v>315</v>
      </c>
      <c r="C85" s="128" t="s">
        <v>545</v>
      </c>
      <c r="D85" s="123"/>
      <c r="E85" s="123"/>
      <c r="F85" s="123"/>
      <c r="G85" s="123"/>
      <c r="H85" s="123"/>
      <c r="I85" s="123"/>
      <c r="J85" s="123"/>
      <c r="K85" s="123"/>
      <c r="L85" s="122"/>
    </row>
    <row r="86" spans="1:12" ht="15.75">
      <c r="A86" s="122"/>
      <c r="B86" s="126"/>
      <c r="C86" s="128" t="s">
        <v>546</v>
      </c>
      <c r="D86" s="123"/>
      <c r="E86" s="123"/>
      <c r="F86" s="123"/>
      <c r="G86" s="123"/>
      <c r="H86" s="123"/>
      <c r="I86" s="123"/>
      <c r="J86" s="123"/>
      <c r="K86" s="123"/>
      <c r="L86" s="122"/>
    </row>
    <row r="87" spans="1:12" ht="15.75">
      <c r="A87" s="122"/>
      <c r="B87" s="126"/>
      <c r="C87" s="128" t="s">
        <v>547</v>
      </c>
      <c r="D87" s="123"/>
      <c r="E87" s="123"/>
      <c r="F87" s="123"/>
      <c r="G87" s="123"/>
      <c r="H87" s="123"/>
      <c r="I87" s="123"/>
      <c r="J87" s="123"/>
      <c r="K87" s="123"/>
      <c r="L87" s="122"/>
    </row>
    <row r="88" spans="1:12" ht="15.75">
      <c r="A88" s="122"/>
      <c r="B88" s="126"/>
      <c r="C88" s="127" t="s">
        <v>548</v>
      </c>
      <c r="D88" s="123"/>
      <c r="E88" s="123"/>
      <c r="F88" s="123"/>
      <c r="G88" s="123"/>
      <c r="H88" s="123"/>
      <c r="I88" s="123"/>
      <c r="J88" s="123"/>
      <c r="K88" s="123"/>
      <c r="L88" s="122"/>
    </row>
    <row r="89" spans="1:12" ht="15.75">
      <c r="A89" s="122"/>
      <c r="B89" s="126"/>
      <c r="C89" s="127" t="s">
        <v>489</v>
      </c>
      <c r="D89" s="123"/>
      <c r="E89" s="123"/>
      <c r="F89" s="123"/>
      <c r="G89" s="123"/>
      <c r="H89" s="123"/>
      <c r="I89" s="123"/>
      <c r="J89" s="123"/>
      <c r="K89" s="123"/>
      <c r="L89" s="122"/>
    </row>
    <row r="90" spans="1:12" ht="15.75">
      <c r="A90" s="122"/>
      <c r="B90" s="126"/>
      <c r="C90" s="123"/>
      <c r="D90" s="123"/>
      <c r="E90" s="123"/>
      <c r="F90" s="123"/>
      <c r="G90" s="123"/>
      <c r="H90" s="123"/>
      <c r="I90" s="123"/>
      <c r="J90" s="123"/>
      <c r="K90" s="123"/>
      <c r="L90" s="122"/>
    </row>
    <row r="91" spans="1:12" ht="15.75">
      <c r="A91" s="122"/>
      <c r="B91" s="127" t="s">
        <v>317</v>
      </c>
      <c r="C91" s="128" t="s">
        <v>650</v>
      </c>
      <c r="D91" s="123"/>
      <c r="E91" s="123"/>
      <c r="F91" s="123"/>
      <c r="G91" s="123"/>
      <c r="H91" s="123"/>
      <c r="I91" s="123"/>
      <c r="J91" s="123"/>
      <c r="K91" s="123"/>
      <c r="L91" s="122"/>
    </row>
    <row r="92" spans="1:12" ht="15.75">
      <c r="A92" s="122"/>
      <c r="B92" s="127"/>
      <c r="C92" s="128" t="s">
        <v>651</v>
      </c>
      <c r="D92" s="123"/>
      <c r="E92" s="123"/>
      <c r="F92" s="123"/>
      <c r="G92" s="123"/>
      <c r="H92" s="123"/>
      <c r="I92" s="123"/>
      <c r="J92" s="123"/>
      <c r="K92" s="123"/>
      <c r="L92" s="122"/>
    </row>
    <row r="93" spans="1:12" ht="15.75">
      <c r="A93" s="122"/>
      <c r="B93" s="126"/>
      <c r="C93" s="123"/>
      <c r="D93" s="123"/>
      <c r="E93" s="123"/>
      <c r="F93" s="123"/>
      <c r="G93" s="123"/>
      <c r="H93" s="123"/>
      <c r="I93" s="123"/>
      <c r="J93" s="123"/>
      <c r="K93" s="123"/>
      <c r="L93" s="122"/>
    </row>
    <row r="94" spans="1:12" ht="15.75">
      <c r="A94" s="122"/>
      <c r="B94" s="127" t="s">
        <v>318</v>
      </c>
      <c r="C94" s="123" t="s">
        <v>326</v>
      </c>
      <c r="D94" s="123"/>
      <c r="E94" s="123"/>
      <c r="F94" s="123"/>
      <c r="G94" s="123"/>
      <c r="H94" s="123"/>
      <c r="I94" s="123"/>
      <c r="J94" s="123"/>
      <c r="K94" s="123"/>
      <c r="L94" s="122"/>
    </row>
    <row r="95" spans="1:12" ht="15.75">
      <c r="A95" s="122"/>
      <c r="B95" s="136"/>
      <c r="C95" s="123" t="s">
        <v>327</v>
      </c>
      <c r="D95" s="123"/>
      <c r="E95" s="123"/>
      <c r="F95" s="123"/>
      <c r="G95" s="123"/>
      <c r="H95" s="123"/>
      <c r="I95" s="123"/>
      <c r="J95" s="123"/>
      <c r="K95" s="123"/>
      <c r="L95" s="122"/>
    </row>
    <row r="96" spans="1:12" ht="15.75">
      <c r="A96" s="122"/>
      <c r="B96" s="126"/>
      <c r="C96" s="123" t="s">
        <v>325</v>
      </c>
      <c r="D96" s="123"/>
      <c r="E96" s="123"/>
      <c r="F96" s="123"/>
      <c r="G96" s="123"/>
      <c r="H96" s="123"/>
      <c r="I96" s="123"/>
      <c r="J96" s="123"/>
      <c r="K96" s="123"/>
      <c r="L96" s="123"/>
    </row>
    <row r="97" spans="1:12" ht="15">
      <c r="A97" s="122"/>
      <c r="B97" s="134"/>
      <c r="C97" s="123" t="s">
        <v>324</v>
      </c>
      <c r="D97" s="123"/>
      <c r="E97" s="123"/>
      <c r="F97" s="123"/>
      <c r="G97" s="123"/>
      <c r="H97" s="123"/>
      <c r="I97" s="123"/>
      <c r="J97" s="123"/>
      <c r="K97" s="123"/>
      <c r="L97" s="128"/>
    </row>
    <row r="98" spans="1:12" ht="15.75">
      <c r="A98" s="122"/>
      <c r="B98" s="126"/>
      <c r="C98" s="123" t="s">
        <v>323</v>
      </c>
      <c r="D98" s="123"/>
      <c r="E98" s="123"/>
      <c r="F98" s="123"/>
      <c r="G98" s="123"/>
      <c r="H98" s="123"/>
      <c r="I98" s="123"/>
      <c r="J98" s="123"/>
      <c r="K98" s="123"/>
      <c r="L98" s="128"/>
    </row>
    <row r="99" spans="1:12" ht="15.75">
      <c r="A99" s="122"/>
      <c r="B99" s="126"/>
      <c r="C99" s="123" t="s">
        <v>322</v>
      </c>
      <c r="D99" s="123"/>
      <c r="E99" s="123"/>
      <c r="F99" s="123"/>
      <c r="G99" s="123"/>
      <c r="H99" s="123"/>
      <c r="I99" s="123"/>
      <c r="J99" s="123"/>
      <c r="K99" s="123"/>
      <c r="L99" s="128"/>
    </row>
    <row r="100" spans="1:12" ht="15.75">
      <c r="A100" s="122"/>
      <c r="B100" s="126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</row>
    <row r="101" spans="1:12" ht="15.75">
      <c r="A101" s="122"/>
      <c r="B101" s="127" t="s">
        <v>320</v>
      </c>
      <c r="C101" s="128" t="s">
        <v>549</v>
      </c>
      <c r="D101" s="123"/>
      <c r="E101" s="123"/>
      <c r="F101" s="123"/>
      <c r="G101" s="123"/>
      <c r="H101" s="123"/>
      <c r="I101" s="123"/>
      <c r="J101" s="123"/>
      <c r="K101" s="123"/>
      <c r="L101" s="122"/>
    </row>
    <row r="102" spans="1:12" ht="15.75">
      <c r="A102" s="122"/>
      <c r="B102" s="136"/>
      <c r="C102" s="128" t="s">
        <v>416</v>
      </c>
      <c r="D102" s="123"/>
      <c r="E102" s="123"/>
      <c r="F102" s="123"/>
      <c r="G102" s="123"/>
      <c r="H102" s="123"/>
      <c r="I102" s="123"/>
      <c r="J102" s="123"/>
      <c r="K102" s="123"/>
      <c r="L102" s="122"/>
    </row>
    <row r="103" spans="1:12" ht="15.75">
      <c r="A103" s="122"/>
      <c r="B103" s="136"/>
      <c r="C103" s="128" t="s">
        <v>415</v>
      </c>
      <c r="D103" s="123"/>
      <c r="E103" s="123"/>
      <c r="F103" s="123"/>
      <c r="G103" s="123"/>
      <c r="H103" s="123"/>
      <c r="I103" s="123"/>
      <c r="J103" s="123"/>
      <c r="K103" s="123"/>
      <c r="L103" s="122"/>
    </row>
    <row r="104" spans="1:12" ht="15.75">
      <c r="A104" s="122"/>
      <c r="B104" s="136"/>
      <c r="C104" s="128" t="s">
        <v>9</v>
      </c>
      <c r="D104" s="123"/>
      <c r="E104" s="123"/>
      <c r="F104" s="123"/>
      <c r="G104" s="123"/>
      <c r="H104" s="123"/>
      <c r="I104" s="123"/>
      <c r="J104" s="123"/>
      <c r="K104" s="123"/>
      <c r="L104" s="122"/>
    </row>
    <row r="105" spans="1:12" ht="15.75">
      <c r="A105" s="122"/>
      <c r="B105" s="136"/>
      <c r="C105" s="128" t="s">
        <v>10</v>
      </c>
      <c r="D105" s="123"/>
      <c r="E105" s="123"/>
      <c r="F105" s="123"/>
      <c r="G105" s="123"/>
      <c r="H105" s="123"/>
      <c r="I105" s="123"/>
      <c r="J105" s="123"/>
      <c r="K105" s="123"/>
      <c r="L105" s="122"/>
    </row>
    <row r="106" spans="1:12" ht="15.75">
      <c r="A106" s="122"/>
      <c r="B106" s="126"/>
      <c r="C106" s="123" t="s">
        <v>11</v>
      </c>
      <c r="D106" s="123"/>
      <c r="E106" s="123"/>
      <c r="F106" s="123"/>
      <c r="G106" s="123"/>
      <c r="H106" s="123"/>
      <c r="I106" s="123"/>
      <c r="J106" s="123"/>
      <c r="K106" s="123"/>
      <c r="L106" s="122"/>
    </row>
    <row r="107" spans="1:12" ht="15.75">
      <c r="A107" s="122"/>
      <c r="B107" s="136"/>
      <c r="C107" s="123"/>
      <c r="D107" s="123"/>
      <c r="E107" s="123"/>
      <c r="F107" s="123"/>
      <c r="G107" s="123"/>
      <c r="H107" s="123"/>
      <c r="I107" s="123"/>
      <c r="J107" s="123"/>
      <c r="K107" s="123"/>
      <c r="L107" s="122"/>
    </row>
    <row r="108" spans="1:12" ht="15.75">
      <c r="A108" s="122"/>
      <c r="B108" s="127" t="s">
        <v>321</v>
      </c>
      <c r="C108" s="128" t="s">
        <v>550</v>
      </c>
      <c r="D108" s="123"/>
      <c r="E108" s="123"/>
      <c r="F108" s="123"/>
      <c r="G108" s="123"/>
      <c r="H108" s="123"/>
      <c r="I108" s="123"/>
      <c r="J108" s="123"/>
      <c r="K108" s="123"/>
      <c r="L108" s="122"/>
    </row>
    <row r="109" spans="1:12" ht="15">
      <c r="A109" s="122"/>
      <c r="B109" s="128"/>
      <c r="C109" s="123" t="s">
        <v>551</v>
      </c>
      <c r="D109" s="123"/>
      <c r="E109" s="123"/>
      <c r="F109" s="123"/>
      <c r="G109" s="123"/>
      <c r="H109" s="123"/>
      <c r="I109" s="123"/>
      <c r="J109" s="123"/>
      <c r="K109" s="123"/>
      <c r="L109" s="122"/>
    </row>
    <row r="110" spans="1:12" ht="15">
      <c r="A110" s="122"/>
      <c r="B110" s="12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2"/>
    </row>
    <row r="111" spans="1:12" ht="15.75">
      <c r="A111" s="122"/>
      <c r="B111" s="127" t="s">
        <v>328</v>
      </c>
      <c r="C111" s="127" t="s">
        <v>308</v>
      </c>
      <c r="D111" s="123"/>
      <c r="E111" s="123"/>
      <c r="F111" s="123"/>
      <c r="G111" s="123"/>
      <c r="H111" s="123"/>
      <c r="I111" s="123"/>
      <c r="J111" s="123"/>
      <c r="K111" s="123"/>
      <c r="L111" s="122"/>
    </row>
    <row r="112" spans="1:12" ht="15">
      <c r="A112" s="122"/>
      <c r="B112" s="128"/>
      <c r="C112" s="123" t="s">
        <v>309</v>
      </c>
      <c r="D112" s="123"/>
      <c r="E112" s="123"/>
      <c r="F112" s="123"/>
      <c r="G112" s="123"/>
      <c r="H112" s="123"/>
      <c r="I112" s="123"/>
      <c r="J112" s="123"/>
      <c r="K112" s="123"/>
      <c r="L112" s="122"/>
    </row>
    <row r="113" spans="1:12" ht="15">
      <c r="A113" s="122"/>
      <c r="B113" s="123"/>
      <c r="C113" s="123"/>
      <c r="D113" s="123"/>
      <c r="E113" s="123"/>
      <c r="F113" s="123"/>
      <c r="G113" s="123"/>
      <c r="H113" s="122"/>
      <c r="I113" s="123"/>
      <c r="J113" s="123"/>
      <c r="K113" s="123"/>
      <c r="L113" s="122"/>
    </row>
    <row r="114" spans="1:12" ht="15.75">
      <c r="A114" s="122"/>
      <c r="B114" s="127" t="s">
        <v>329</v>
      </c>
      <c r="C114" s="128" t="s">
        <v>552</v>
      </c>
      <c r="D114" s="123"/>
      <c r="E114" s="123"/>
      <c r="F114" s="123"/>
      <c r="G114" s="123"/>
      <c r="H114" s="123"/>
      <c r="I114" s="123"/>
      <c r="J114" s="123"/>
      <c r="K114" s="123"/>
      <c r="L114" s="122"/>
    </row>
    <row r="115" spans="1:12" ht="15">
      <c r="A115" s="122"/>
      <c r="B115" s="128"/>
      <c r="C115" s="123" t="s">
        <v>553</v>
      </c>
      <c r="D115" s="123"/>
      <c r="E115" s="123"/>
      <c r="F115" s="123"/>
      <c r="G115" s="123"/>
      <c r="H115" s="123"/>
      <c r="I115" s="123"/>
      <c r="J115" s="123"/>
      <c r="K115" s="123"/>
      <c r="L115" s="122"/>
    </row>
    <row r="116" spans="1:12" ht="15.75">
      <c r="A116" s="122"/>
      <c r="B116" s="128"/>
      <c r="C116" s="128" t="s">
        <v>8</v>
      </c>
      <c r="D116" s="123"/>
      <c r="E116" s="123"/>
      <c r="F116" s="123"/>
      <c r="G116" s="123"/>
      <c r="H116" s="123"/>
      <c r="I116" s="123"/>
      <c r="J116" s="123"/>
      <c r="K116" s="123"/>
      <c r="L116" s="122"/>
    </row>
    <row r="117" spans="1:12" ht="15.75">
      <c r="A117" s="122"/>
      <c r="B117" s="128"/>
      <c r="C117" s="126" t="s">
        <v>12</v>
      </c>
      <c r="D117" s="123"/>
      <c r="E117" s="123"/>
      <c r="F117" s="123"/>
      <c r="G117" s="123"/>
      <c r="H117" s="123"/>
      <c r="I117" s="123"/>
      <c r="J117" s="123"/>
      <c r="K117" s="123"/>
      <c r="L117" s="122"/>
    </row>
    <row r="118" spans="1:12" ht="15.75">
      <c r="A118" s="122"/>
      <c r="B118" s="128"/>
      <c r="C118" s="127" t="s">
        <v>13</v>
      </c>
      <c r="D118" s="123"/>
      <c r="E118" s="123"/>
      <c r="F118" s="123"/>
      <c r="G118" s="123"/>
      <c r="H118" s="123"/>
      <c r="I118" s="123"/>
      <c r="J118" s="123"/>
      <c r="K118" s="123"/>
      <c r="L118" s="122"/>
    </row>
    <row r="119" spans="1:12" ht="15">
      <c r="A119" s="122"/>
      <c r="B119" s="128"/>
      <c r="C119" s="128" t="s">
        <v>14</v>
      </c>
      <c r="D119" s="123"/>
      <c r="E119" s="123"/>
      <c r="F119" s="123"/>
      <c r="G119" s="123"/>
      <c r="H119" s="123"/>
      <c r="I119" s="123"/>
      <c r="J119" s="123"/>
      <c r="K119" s="123"/>
      <c r="L119" s="122"/>
    </row>
    <row r="120" spans="1:12" ht="15">
      <c r="A120" s="122"/>
      <c r="B120" s="128"/>
      <c r="C120" s="132" t="s">
        <v>15</v>
      </c>
      <c r="D120" s="123"/>
      <c r="E120" s="123"/>
      <c r="F120" s="123"/>
      <c r="G120" s="123"/>
      <c r="H120" s="123"/>
      <c r="I120" s="123"/>
      <c r="J120" s="123"/>
      <c r="K120" s="123"/>
      <c r="L120" s="122"/>
    </row>
    <row r="121" spans="1:12" ht="15.75">
      <c r="A121" s="122"/>
      <c r="B121" s="123"/>
      <c r="C121" s="128" t="s">
        <v>17</v>
      </c>
      <c r="D121" s="123"/>
      <c r="E121" s="123"/>
      <c r="F121" s="123"/>
      <c r="G121" s="123"/>
      <c r="H121" s="123"/>
      <c r="I121" s="123"/>
      <c r="J121" s="123"/>
      <c r="K121" s="123"/>
      <c r="L121" s="122"/>
    </row>
    <row r="122" spans="1:12" ht="15.75">
      <c r="A122" s="122"/>
      <c r="B122" s="122"/>
      <c r="C122" s="127" t="s">
        <v>16</v>
      </c>
      <c r="D122" s="122"/>
      <c r="E122" s="123"/>
      <c r="F122" s="123"/>
      <c r="G122" s="123"/>
      <c r="H122" s="123"/>
      <c r="I122" s="123"/>
      <c r="J122" s="123"/>
      <c r="K122" s="123"/>
      <c r="L122" s="122"/>
    </row>
    <row r="123" spans="1:12" ht="15.75">
      <c r="A123" s="122"/>
      <c r="B123" s="123"/>
      <c r="C123" s="126"/>
      <c r="D123" s="123"/>
      <c r="E123" s="123"/>
      <c r="F123" s="123"/>
      <c r="G123" s="123"/>
      <c r="H123" s="123"/>
      <c r="I123" s="123"/>
      <c r="J123" s="123"/>
      <c r="K123" s="123"/>
      <c r="L123" s="122"/>
    </row>
    <row r="124" spans="1:12" ht="18">
      <c r="A124" s="117" t="s">
        <v>307</v>
      </c>
      <c r="B124" s="118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1:12" ht="18">
      <c r="A125" s="117" t="s">
        <v>483</v>
      </c>
      <c r="B125" s="118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1:12" ht="18">
      <c r="A126" s="117" t="s">
        <v>301</v>
      </c>
      <c r="B126" s="118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1:12" ht="15">
      <c r="A127" s="122"/>
      <c r="B127" s="123"/>
      <c r="C127" s="122"/>
      <c r="D127" s="123"/>
      <c r="E127" s="123"/>
      <c r="F127" s="123"/>
      <c r="G127" s="123"/>
      <c r="H127" s="123"/>
      <c r="I127" s="123"/>
      <c r="J127" s="123"/>
      <c r="K127" s="123"/>
      <c r="L127" s="122"/>
    </row>
    <row r="128" spans="1:12" ht="15.75">
      <c r="A128" s="126" t="s">
        <v>410</v>
      </c>
      <c r="B128" s="137" t="s">
        <v>310</v>
      </c>
      <c r="C128" s="123"/>
      <c r="D128" s="123"/>
      <c r="E128" s="123"/>
      <c r="F128" s="122"/>
      <c r="G128" s="122"/>
      <c r="H128" s="122"/>
      <c r="I128" s="122"/>
      <c r="J128" s="122"/>
      <c r="K128" s="122"/>
      <c r="L128" s="122"/>
    </row>
    <row r="129" spans="1:12" ht="15.75">
      <c r="A129" s="126"/>
      <c r="B129" s="123"/>
      <c r="C129" s="123"/>
      <c r="D129" s="123"/>
      <c r="E129" s="123"/>
      <c r="F129" s="122"/>
      <c r="G129" s="122"/>
      <c r="H129" s="122"/>
      <c r="I129" s="122"/>
      <c r="J129" s="122"/>
      <c r="K129" s="122"/>
      <c r="L129" s="122"/>
    </row>
    <row r="130" spans="1:12" ht="15.75">
      <c r="A130" s="126"/>
      <c r="B130" s="127" t="s">
        <v>493</v>
      </c>
      <c r="C130" s="122"/>
      <c r="D130" s="123"/>
      <c r="E130" s="123"/>
      <c r="F130" s="122"/>
      <c r="G130" s="122"/>
      <c r="H130" s="122"/>
      <c r="I130" s="122"/>
      <c r="J130" s="122"/>
      <c r="K130" s="122"/>
      <c r="L130" s="122"/>
    </row>
    <row r="131" spans="1:12" ht="9" customHeight="1">
      <c r="A131" s="126"/>
      <c r="B131" s="123"/>
      <c r="C131" s="123"/>
      <c r="D131" s="123"/>
      <c r="E131" s="123"/>
      <c r="F131" s="122"/>
      <c r="G131" s="122"/>
      <c r="H131" s="122"/>
      <c r="I131" s="122"/>
      <c r="J131" s="122"/>
      <c r="K131" s="122"/>
      <c r="L131" s="122"/>
    </row>
    <row r="132" spans="1:12" ht="15.75">
      <c r="A132" s="126"/>
      <c r="B132" s="127" t="s">
        <v>312</v>
      </c>
      <c r="C132" s="128" t="s">
        <v>18</v>
      </c>
      <c r="D132" s="123"/>
      <c r="E132" s="123"/>
      <c r="F132" s="122"/>
      <c r="G132" s="122"/>
      <c r="H132" s="122"/>
      <c r="I132" s="122"/>
      <c r="J132" s="122"/>
      <c r="K132" s="122"/>
      <c r="L132" s="122"/>
    </row>
    <row r="133" spans="1:12" ht="15.75">
      <c r="A133" s="126"/>
      <c r="B133" s="127"/>
      <c r="C133" s="128" t="s">
        <v>19</v>
      </c>
      <c r="D133" s="123"/>
      <c r="E133" s="123"/>
      <c r="F133" s="122"/>
      <c r="G133" s="122"/>
      <c r="H133" s="122"/>
      <c r="I133" s="122"/>
      <c r="J133" s="122"/>
      <c r="K133" s="122"/>
      <c r="L133" s="122"/>
    </row>
    <row r="134" spans="1:12" ht="15.75">
      <c r="A134" s="126"/>
      <c r="B134" s="126"/>
      <c r="C134" s="123" t="s">
        <v>20</v>
      </c>
      <c r="D134" s="123"/>
      <c r="E134" s="123"/>
      <c r="F134" s="122"/>
      <c r="G134" s="122"/>
      <c r="H134" s="122"/>
      <c r="I134" s="122"/>
      <c r="J134" s="122"/>
      <c r="K134" s="122"/>
      <c r="L134" s="122"/>
    </row>
    <row r="135" spans="1:12" ht="15.75">
      <c r="A135" s="126"/>
      <c r="B135" s="126"/>
      <c r="C135" s="122"/>
      <c r="D135" s="123"/>
      <c r="E135" s="123"/>
      <c r="F135" s="122"/>
      <c r="G135" s="122"/>
      <c r="H135" s="122"/>
      <c r="I135" s="122"/>
      <c r="J135" s="122"/>
      <c r="K135" s="122"/>
      <c r="L135" s="122"/>
    </row>
    <row r="136" spans="1:12" ht="15.75">
      <c r="A136" s="126"/>
      <c r="B136" s="127" t="s">
        <v>313</v>
      </c>
      <c r="C136" s="128" t="s">
        <v>21</v>
      </c>
      <c r="D136" s="123"/>
      <c r="E136" s="123"/>
      <c r="F136" s="122"/>
      <c r="G136" s="122"/>
      <c r="H136" s="122"/>
      <c r="I136" s="122"/>
      <c r="J136" s="122"/>
      <c r="K136" s="122"/>
      <c r="L136" s="122"/>
    </row>
    <row r="137" spans="1:12" ht="15.75">
      <c r="A137" s="126"/>
      <c r="B137" s="123"/>
      <c r="C137" s="123" t="s">
        <v>22</v>
      </c>
      <c r="D137" s="123"/>
      <c r="E137" s="123"/>
      <c r="F137" s="122"/>
      <c r="G137" s="122"/>
      <c r="H137" s="122"/>
      <c r="I137" s="122"/>
      <c r="J137" s="122"/>
      <c r="K137" s="122"/>
      <c r="L137" s="122"/>
    </row>
    <row r="138" spans="1:12" ht="15.75">
      <c r="A138" s="126"/>
      <c r="B138" s="122"/>
      <c r="C138" s="122"/>
      <c r="D138" s="123"/>
      <c r="E138" s="123"/>
      <c r="F138" s="122"/>
      <c r="G138" s="122"/>
      <c r="H138" s="122"/>
      <c r="I138" s="122"/>
      <c r="J138" s="122"/>
      <c r="K138" s="122"/>
      <c r="L138" s="122"/>
    </row>
    <row r="139" spans="1:12" ht="15.75">
      <c r="A139" s="126"/>
      <c r="B139" s="127" t="s">
        <v>495</v>
      </c>
      <c r="C139" s="122"/>
      <c r="D139" s="123"/>
      <c r="E139" s="123"/>
      <c r="F139" s="122"/>
      <c r="G139" s="122"/>
      <c r="H139" s="122"/>
      <c r="I139" s="122"/>
      <c r="J139" s="122"/>
      <c r="K139" s="122"/>
      <c r="L139" s="122"/>
    </row>
    <row r="140" spans="1:12" ht="15.75">
      <c r="A140" s="126"/>
      <c r="B140" s="131" t="s">
        <v>496</v>
      </c>
      <c r="C140" s="122"/>
      <c r="D140" s="123"/>
      <c r="E140" s="123"/>
      <c r="F140" s="122"/>
      <c r="G140" s="122"/>
      <c r="H140" s="122"/>
      <c r="I140" s="122"/>
      <c r="J140" s="122"/>
      <c r="K140" s="122"/>
      <c r="L140" s="122"/>
    </row>
    <row r="141" spans="1:12" ht="9" customHeight="1">
      <c r="A141" s="126"/>
      <c r="B141" s="123"/>
      <c r="C141" s="123"/>
      <c r="D141" s="123"/>
      <c r="E141" s="123"/>
      <c r="F141" s="122"/>
      <c r="G141" s="122"/>
      <c r="H141" s="122"/>
      <c r="I141" s="122"/>
      <c r="J141" s="122"/>
      <c r="K141" s="122"/>
      <c r="L141" s="122"/>
    </row>
    <row r="142" spans="1:12" ht="15.75">
      <c r="A142" s="126"/>
      <c r="B142" s="127" t="s">
        <v>312</v>
      </c>
      <c r="C142" s="128" t="s">
        <v>23</v>
      </c>
      <c r="D142" s="123"/>
      <c r="E142" s="123"/>
      <c r="F142" s="122"/>
      <c r="G142" s="122"/>
      <c r="H142" s="122"/>
      <c r="I142" s="122"/>
      <c r="J142" s="122"/>
      <c r="K142" s="122"/>
      <c r="L142" s="122"/>
    </row>
    <row r="143" spans="1:12" ht="15.75">
      <c r="A143" s="126"/>
      <c r="B143" s="126"/>
      <c r="C143" s="128" t="s">
        <v>25</v>
      </c>
      <c r="D143" s="123"/>
      <c r="E143" s="123"/>
      <c r="F143" s="122"/>
      <c r="G143" s="122"/>
      <c r="H143" s="122"/>
      <c r="I143" s="122"/>
      <c r="J143" s="122"/>
      <c r="K143" s="122"/>
      <c r="L143" s="122"/>
    </row>
    <row r="144" spans="1:12" ht="15.75">
      <c r="A144" s="126"/>
      <c r="B144" s="126"/>
      <c r="C144" s="123" t="s">
        <v>24</v>
      </c>
      <c r="D144" s="123"/>
      <c r="E144" s="123"/>
      <c r="F144" s="122"/>
      <c r="G144" s="122"/>
      <c r="H144" s="122"/>
      <c r="I144" s="122"/>
      <c r="J144" s="122"/>
      <c r="K144" s="122"/>
      <c r="L144" s="122"/>
    </row>
    <row r="145" spans="1:12" ht="15.75">
      <c r="A145" s="126"/>
      <c r="B145" s="123"/>
      <c r="C145" s="123"/>
      <c r="D145" s="123"/>
      <c r="E145" s="123"/>
      <c r="F145" s="122"/>
      <c r="G145" s="122"/>
      <c r="H145" s="122"/>
      <c r="I145" s="122"/>
      <c r="J145" s="122"/>
      <c r="K145" s="122"/>
      <c r="L145" s="122"/>
    </row>
    <row r="146" spans="1:12" ht="15.75">
      <c r="A146" s="126"/>
      <c r="B146" s="127" t="s">
        <v>313</v>
      </c>
      <c r="C146" s="128" t="s">
        <v>556</v>
      </c>
      <c r="D146" s="123"/>
      <c r="E146" s="123"/>
      <c r="F146" s="122"/>
      <c r="G146" s="122"/>
      <c r="H146" s="122"/>
      <c r="I146" s="122"/>
      <c r="J146" s="122"/>
      <c r="K146" s="122"/>
      <c r="L146" s="122"/>
    </row>
    <row r="147" spans="1:12" ht="15.75">
      <c r="A147" s="126"/>
      <c r="B147" s="126"/>
      <c r="C147" s="128" t="s">
        <v>499</v>
      </c>
      <c r="D147" s="123"/>
      <c r="E147" s="123"/>
      <c r="F147" s="122"/>
      <c r="G147" s="122"/>
      <c r="H147" s="122"/>
      <c r="I147" s="122"/>
      <c r="J147" s="122"/>
      <c r="K147" s="122"/>
      <c r="L147" s="122"/>
    </row>
    <row r="148" spans="1:12" ht="15.75">
      <c r="A148" s="126"/>
      <c r="B148" s="126"/>
      <c r="C148" s="123" t="s">
        <v>555</v>
      </c>
      <c r="D148" s="123"/>
      <c r="E148" s="123"/>
      <c r="F148" s="122"/>
      <c r="G148" s="122"/>
      <c r="H148" s="122"/>
      <c r="I148" s="122"/>
      <c r="J148" s="122"/>
      <c r="K148" s="122"/>
      <c r="L148" s="122"/>
    </row>
    <row r="149" spans="1:12" ht="15.75">
      <c r="A149" s="126"/>
      <c r="B149" s="126"/>
      <c r="C149" s="123"/>
      <c r="D149" s="123"/>
      <c r="E149" s="123"/>
      <c r="F149" s="122"/>
      <c r="G149" s="122"/>
      <c r="H149" s="122"/>
      <c r="I149" s="122"/>
      <c r="J149" s="122"/>
      <c r="K149" s="122"/>
      <c r="L149" s="122"/>
    </row>
    <row r="150" spans="1:12" ht="15.75">
      <c r="A150" s="126"/>
      <c r="B150" s="127" t="s">
        <v>315</v>
      </c>
      <c r="C150" s="128" t="s">
        <v>484</v>
      </c>
      <c r="D150" s="123"/>
      <c r="E150" s="123"/>
      <c r="F150" s="122"/>
      <c r="G150" s="122"/>
      <c r="H150" s="122"/>
      <c r="I150" s="122"/>
      <c r="J150" s="122"/>
      <c r="K150" s="122"/>
      <c r="L150" s="122"/>
    </row>
    <row r="151" spans="1:12" ht="15.75">
      <c r="A151" s="126"/>
      <c r="B151" s="127"/>
      <c r="C151" s="128" t="s">
        <v>497</v>
      </c>
      <c r="D151" s="123"/>
      <c r="E151" s="123"/>
      <c r="F151" s="122"/>
      <c r="G151" s="122"/>
      <c r="H151" s="122"/>
      <c r="I151" s="122"/>
      <c r="J151" s="122"/>
      <c r="K151" s="122"/>
      <c r="L151" s="122"/>
    </row>
    <row r="152" spans="1:12" ht="15.75">
      <c r="A152" s="126"/>
      <c r="B152" s="134"/>
      <c r="C152" s="128" t="s">
        <v>498</v>
      </c>
      <c r="D152" s="123"/>
      <c r="E152" s="123"/>
      <c r="F152" s="122"/>
      <c r="G152" s="122"/>
      <c r="H152" s="122"/>
      <c r="I152" s="122"/>
      <c r="J152" s="122"/>
      <c r="K152" s="122"/>
      <c r="L152" s="122"/>
    </row>
    <row r="153" spans="1:12" ht="15.75">
      <c r="A153" s="126"/>
      <c r="B153" s="126"/>
      <c r="C153" s="123"/>
      <c r="D153" s="123"/>
      <c r="E153" s="123"/>
      <c r="F153" s="122"/>
      <c r="G153" s="122"/>
      <c r="H153" s="122"/>
      <c r="I153" s="122"/>
      <c r="J153" s="122"/>
      <c r="K153" s="122"/>
      <c r="L153" s="122"/>
    </row>
    <row r="154" spans="1:12" ht="15.75">
      <c r="A154" s="126"/>
      <c r="B154" s="127" t="s">
        <v>317</v>
      </c>
      <c r="C154" s="128" t="s">
        <v>26</v>
      </c>
      <c r="D154" s="123"/>
      <c r="E154" s="123"/>
      <c r="F154" s="122"/>
      <c r="G154" s="122"/>
      <c r="H154" s="122"/>
      <c r="I154" s="122"/>
      <c r="J154" s="122"/>
      <c r="K154" s="122"/>
      <c r="L154" s="122"/>
    </row>
    <row r="155" spans="1:12" ht="15.75">
      <c r="A155" s="126"/>
      <c r="B155" s="127"/>
      <c r="C155" s="128" t="s">
        <v>27</v>
      </c>
      <c r="D155" s="123"/>
      <c r="E155" s="123"/>
      <c r="F155" s="122"/>
      <c r="G155" s="122"/>
      <c r="H155" s="122"/>
      <c r="I155" s="122"/>
      <c r="J155" s="122"/>
      <c r="K155" s="122"/>
      <c r="L155" s="122"/>
    </row>
    <row r="156" spans="1:12" ht="15.75">
      <c r="A156" s="126"/>
      <c r="B156" s="127"/>
      <c r="C156" s="128" t="s">
        <v>28</v>
      </c>
      <c r="D156" s="123"/>
      <c r="E156" s="123"/>
      <c r="F156" s="122"/>
      <c r="G156" s="122"/>
      <c r="H156" s="122"/>
      <c r="I156" s="122"/>
      <c r="J156" s="122"/>
      <c r="K156" s="122"/>
      <c r="L156" s="122"/>
    </row>
    <row r="157" spans="1:12" ht="15.75">
      <c r="A157" s="126"/>
      <c r="B157" s="126"/>
      <c r="C157" s="123"/>
      <c r="D157" s="123"/>
      <c r="E157" s="123"/>
      <c r="F157" s="122"/>
      <c r="G157" s="122"/>
      <c r="H157" s="122"/>
      <c r="I157" s="122"/>
      <c r="J157" s="122"/>
      <c r="K157" s="122"/>
      <c r="L157" s="122"/>
    </row>
    <row r="158" spans="1:12" ht="15.75">
      <c r="A158" s="126"/>
      <c r="B158" s="127" t="s">
        <v>318</v>
      </c>
      <c r="C158" s="123" t="s">
        <v>652</v>
      </c>
      <c r="D158" s="123"/>
      <c r="E158" s="123"/>
      <c r="F158" s="122"/>
      <c r="G158" s="122"/>
      <c r="H158" s="122"/>
      <c r="I158" s="122"/>
      <c r="J158" s="122"/>
      <c r="K158" s="122"/>
      <c r="L158" s="122"/>
    </row>
    <row r="159" spans="1:12" ht="15.75">
      <c r="A159" s="126"/>
      <c r="B159" s="126"/>
      <c r="C159" s="123" t="s">
        <v>0</v>
      </c>
      <c r="D159" s="123"/>
      <c r="E159" s="123"/>
      <c r="F159" s="122"/>
      <c r="G159" s="122"/>
      <c r="H159" s="122"/>
      <c r="I159" s="122"/>
      <c r="J159" s="122"/>
      <c r="K159" s="122"/>
      <c r="L159" s="122"/>
    </row>
    <row r="160" spans="1:12" ht="15.75">
      <c r="A160" s="126"/>
      <c r="B160" s="126"/>
      <c r="C160" s="123"/>
      <c r="D160" s="123"/>
      <c r="E160" s="123"/>
      <c r="F160" s="122"/>
      <c r="G160" s="122"/>
      <c r="H160" s="122"/>
      <c r="I160" s="122"/>
      <c r="J160" s="122"/>
      <c r="K160" s="122"/>
      <c r="L160" s="122"/>
    </row>
    <row r="161" spans="1:12" ht="15.75">
      <c r="A161" s="126"/>
      <c r="B161" s="127" t="s">
        <v>320</v>
      </c>
      <c r="C161" s="123" t="s">
        <v>492</v>
      </c>
      <c r="D161" s="123"/>
      <c r="E161" s="123"/>
      <c r="F161" s="122"/>
      <c r="G161" s="122"/>
      <c r="H161" s="122"/>
      <c r="I161" s="122"/>
      <c r="J161" s="122"/>
      <c r="K161" s="122"/>
      <c r="L161" s="122"/>
    </row>
    <row r="162" spans="1:12" ht="15.75">
      <c r="A162" s="126"/>
      <c r="B162" s="126"/>
      <c r="C162" s="123" t="s">
        <v>175</v>
      </c>
      <c r="D162" s="123"/>
      <c r="E162" s="123"/>
      <c r="F162" s="122"/>
      <c r="G162" s="122"/>
      <c r="H162" s="122"/>
      <c r="I162" s="122"/>
      <c r="J162" s="122"/>
      <c r="K162" s="122"/>
      <c r="L162" s="122"/>
    </row>
    <row r="163" spans="1:12" ht="15.75">
      <c r="A163" s="126"/>
      <c r="B163" s="126"/>
      <c r="C163" s="123"/>
      <c r="D163" s="123"/>
      <c r="E163" s="123"/>
      <c r="F163" s="122"/>
      <c r="G163" s="122"/>
      <c r="H163" s="122"/>
      <c r="I163" s="122"/>
      <c r="J163" s="122"/>
      <c r="K163" s="122"/>
      <c r="L163" s="122"/>
    </row>
    <row r="164" spans="1:12" ht="15.75">
      <c r="A164" s="126"/>
      <c r="B164" s="127" t="s">
        <v>321</v>
      </c>
      <c r="C164" s="128" t="s">
        <v>29</v>
      </c>
      <c r="D164" s="123"/>
      <c r="E164" s="123"/>
      <c r="F164" s="122"/>
      <c r="G164" s="122"/>
      <c r="H164" s="122"/>
      <c r="I164" s="122"/>
      <c r="J164" s="122"/>
      <c r="K164" s="122"/>
      <c r="L164" s="122"/>
    </row>
    <row r="165" spans="1:12" ht="15.75">
      <c r="A165" s="126"/>
      <c r="B165" s="126"/>
      <c r="C165" s="123" t="s">
        <v>31</v>
      </c>
      <c r="D165" s="123"/>
      <c r="E165" s="123"/>
      <c r="F165" s="122"/>
      <c r="G165" s="122"/>
      <c r="H165" s="122"/>
      <c r="I165" s="122"/>
      <c r="J165" s="122"/>
      <c r="K165" s="122"/>
      <c r="L165" s="122"/>
    </row>
    <row r="166" spans="1:12" ht="15.75">
      <c r="A166" s="126"/>
      <c r="B166" s="126"/>
      <c r="C166" s="128" t="s">
        <v>30</v>
      </c>
      <c r="D166" s="123"/>
      <c r="E166" s="123"/>
      <c r="F166" s="122"/>
      <c r="G166" s="122"/>
      <c r="H166" s="122"/>
      <c r="I166" s="122"/>
      <c r="J166" s="122"/>
      <c r="K166" s="122"/>
      <c r="L166" s="122"/>
    </row>
    <row r="167" spans="1:12" ht="15.75">
      <c r="A167" s="126"/>
      <c r="B167" s="126"/>
      <c r="C167" s="122"/>
      <c r="D167" s="123"/>
      <c r="E167" s="123"/>
      <c r="F167" s="122"/>
      <c r="G167" s="122"/>
      <c r="H167" s="122"/>
      <c r="I167" s="122"/>
      <c r="J167" s="122"/>
      <c r="K167" s="122"/>
      <c r="L167" s="122"/>
    </row>
    <row r="168" spans="1:12" ht="15.75">
      <c r="A168" s="126"/>
      <c r="B168" s="127" t="s">
        <v>500</v>
      </c>
      <c r="C168" s="122"/>
      <c r="D168" s="123"/>
      <c r="E168" s="123"/>
      <c r="F168" s="122"/>
      <c r="G168" s="122"/>
      <c r="H168" s="122"/>
      <c r="I168" s="122"/>
      <c r="J168" s="122"/>
      <c r="K168" s="122"/>
      <c r="L168" s="122"/>
    </row>
    <row r="169" spans="1:12" ht="9" customHeight="1">
      <c r="A169" s="126"/>
      <c r="B169" s="126"/>
      <c r="C169" s="123"/>
      <c r="D169" s="123"/>
      <c r="E169" s="123"/>
      <c r="F169" s="122"/>
      <c r="G169" s="122"/>
      <c r="H169" s="122"/>
      <c r="I169" s="122"/>
      <c r="J169" s="122"/>
      <c r="K169" s="122"/>
      <c r="L169" s="122"/>
    </row>
    <row r="170" spans="1:12" ht="15.75">
      <c r="A170" s="126"/>
      <c r="B170" s="127" t="s">
        <v>312</v>
      </c>
      <c r="C170" s="128" t="s">
        <v>33</v>
      </c>
      <c r="D170" s="123"/>
      <c r="E170" s="123"/>
      <c r="F170" s="122"/>
      <c r="G170" s="122"/>
      <c r="H170" s="122"/>
      <c r="I170" s="122"/>
      <c r="J170" s="122"/>
      <c r="K170" s="122"/>
      <c r="L170" s="122"/>
    </row>
    <row r="171" spans="1:12" ht="15.75">
      <c r="A171" s="126"/>
      <c r="B171" s="127"/>
      <c r="C171" s="128" t="s">
        <v>32</v>
      </c>
      <c r="D171" s="123"/>
      <c r="E171" s="123"/>
      <c r="F171" s="122"/>
      <c r="G171" s="122"/>
      <c r="H171" s="122"/>
      <c r="I171" s="122"/>
      <c r="J171" s="122"/>
      <c r="K171" s="122"/>
      <c r="L171" s="122"/>
    </row>
    <row r="172" spans="1:12" ht="15.75">
      <c r="A172" s="126"/>
      <c r="B172" s="126"/>
      <c r="C172" s="123"/>
      <c r="D172" s="123"/>
      <c r="E172" s="123"/>
      <c r="F172" s="122"/>
      <c r="G172" s="122"/>
      <c r="H172" s="122"/>
      <c r="I172" s="122"/>
      <c r="J172" s="122"/>
      <c r="K172" s="122"/>
      <c r="L172" s="122"/>
    </row>
    <row r="173" spans="1:12" ht="15.75">
      <c r="A173" s="126"/>
      <c r="B173" s="127" t="s">
        <v>502</v>
      </c>
      <c r="C173" s="122"/>
      <c r="D173" s="123"/>
      <c r="E173" s="123"/>
      <c r="F173" s="122"/>
      <c r="G173" s="122"/>
      <c r="H173" s="122"/>
      <c r="I173" s="122"/>
      <c r="J173" s="122"/>
      <c r="K173" s="122"/>
      <c r="L173" s="122"/>
    </row>
    <row r="174" spans="1:12" ht="9" customHeight="1">
      <c r="A174" s="126"/>
      <c r="B174" s="126"/>
      <c r="C174" s="123"/>
      <c r="D174" s="123"/>
      <c r="E174" s="123"/>
      <c r="F174" s="122"/>
      <c r="G174" s="122"/>
      <c r="H174" s="122"/>
      <c r="I174" s="122"/>
      <c r="J174" s="122"/>
      <c r="K174" s="122"/>
      <c r="L174" s="122"/>
    </row>
    <row r="175" spans="1:12" ht="15.75">
      <c r="A175" s="126"/>
      <c r="B175" s="127" t="s">
        <v>312</v>
      </c>
      <c r="C175" s="128" t="s">
        <v>34</v>
      </c>
      <c r="D175" s="123"/>
      <c r="E175" s="123"/>
      <c r="F175" s="122"/>
      <c r="G175" s="122"/>
      <c r="H175" s="122"/>
      <c r="I175" s="122"/>
      <c r="J175" s="122"/>
      <c r="K175" s="122"/>
      <c r="L175" s="122"/>
    </row>
    <row r="176" spans="1:12" ht="15.75">
      <c r="A176" s="126"/>
      <c r="B176" s="127"/>
      <c r="C176" s="123" t="s">
        <v>35</v>
      </c>
      <c r="D176" s="123"/>
      <c r="E176" s="123"/>
      <c r="F176" s="122"/>
      <c r="G176" s="122"/>
      <c r="H176" s="122"/>
      <c r="I176" s="122"/>
      <c r="J176" s="122"/>
      <c r="K176" s="122"/>
      <c r="L176" s="122"/>
    </row>
    <row r="177" spans="1:12" ht="15.75">
      <c r="A177" s="126"/>
      <c r="B177" s="127"/>
      <c r="D177" s="123"/>
      <c r="E177" s="123"/>
      <c r="F177" s="122"/>
      <c r="G177" s="122"/>
      <c r="H177" s="122"/>
      <c r="I177" s="122"/>
      <c r="J177" s="122"/>
      <c r="K177" s="122"/>
      <c r="L177" s="122"/>
    </row>
    <row r="178" spans="1:12" ht="18">
      <c r="A178" s="117" t="s">
        <v>307</v>
      </c>
      <c r="B178" s="118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1:12" ht="18">
      <c r="A179" s="117" t="s">
        <v>483</v>
      </c>
      <c r="B179" s="118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1:12" ht="18">
      <c r="A180" s="117" t="s">
        <v>301</v>
      </c>
      <c r="B180" s="118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1:12" ht="15.75">
      <c r="A181" s="126"/>
      <c r="B181" s="122"/>
      <c r="C181" s="123"/>
      <c r="D181" s="123"/>
      <c r="E181" s="123"/>
      <c r="F181" s="122"/>
      <c r="G181" s="122"/>
      <c r="H181" s="122"/>
      <c r="I181" s="122"/>
      <c r="J181" s="122"/>
      <c r="K181" s="122"/>
      <c r="L181" s="122"/>
    </row>
    <row r="182" spans="1:12" ht="15.75">
      <c r="A182" s="126"/>
      <c r="B182" s="127" t="s">
        <v>501</v>
      </c>
      <c r="C182" s="123"/>
      <c r="D182" s="123"/>
      <c r="E182" s="123"/>
      <c r="F182" s="122"/>
      <c r="G182" s="122"/>
      <c r="H182" s="122"/>
      <c r="I182" s="122"/>
      <c r="J182" s="122"/>
      <c r="K182" s="122"/>
      <c r="L182" s="122"/>
    </row>
    <row r="183" spans="1:12" ht="9" customHeight="1">
      <c r="A183" s="126"/>
      <c r="B183" s="123"/>
      <c r="C183" s="123"/>
      <c r="D183" s="123"/>
      <c r="E183" s="123"/>
      <c r="F183" s="122"/>
      <c r="G183" s="122"/>
      <c r="H183" s="122"/>
      <c r="I183" s="122"/>
      <c r="J183" s="122"/>
      <c r="K183" s="122"/>
      <c r="L183" s="122"/>
    </row>
    <row r="184" spans="1:12" ht="15.75">
      <c r="A184" s="126"/>
      <c r="B184" s="127" t="s">
        <v>312</v>
      </c>
      <c r="C184" s="128" t="s">
        <v>504</v>
      </c>
      <c r="D184" s="123"/>
      <c r="E184" s="123"/>
      <c r="F184" s="122"/>
      <c r="G184" s="122"/>
      <c r="H184" s="122"/>
      <c r="I184" s="122"/>
      <c r="J184" s="122"/>
      <c r="K184" s="122"/>
      <c r="L184" s="122"/>
    </row>
    <row r="185" spans="1:12" ht="15.75">
      <c r="A185" s="126"/>
      <c r="B185" s="126"/>
      <c r="C185" s="123" t="s">
        <v>505</v>
      </c>
      <c r="D185" s="123"/>
      <c r="E185" s="123"/>
      <c r="F185" s="122"/>
      <c r="G185" s="122"/>
      <c r="H185" s="122"/>
      <c r="I185" s="122"/>
      <c r="J185" s="122"/>
      <c r="K185" s="122"/>
      <c r="L185" s="122"/>
    </row>
    <row r="186" spans="1:12" ht="15.75">
      <c r="A186" s="126"/>
      <c r="B186" s="126"/>
      <c r="C186" s="122"/>
      <c r="D186" s="123"/>
      <c r="E186" s="123"/>
      <c r="F186" s="122"/>
      <c r="G186" s="122"/>
      <c r="H186" s="122"/>
      <c r="I186" s="122"/>
      <c r="J186" s="122"/>
      <c r="K186" s="122"/>
      <c r="L186" s="122"/>
    </row>
    <row r="187" spans="1:12" ht="15.75">
      <c r="A187" s="126"/>
      <c r="B187" s="127" t="s">
        <v>313</v>
      </c>
      <c r="C187" s="123" t="s">
        <v>311</v>
      </c>
      <c r="D187" s="123"/>
      <c r="E187" s="123"/>
      <c r="F187" s="122"/>
      <c r="G187" s="122"/>
      <c r="H187" s="122"/>
      <c r="I187" s="122"/>
      <c r="J187" s="122"/>
      <c r="K187" s="122"/>
      <c r="L187" s="122"/>
    </row>
    <row r="188" spans="1:12" ht="15.75">
      <c r="A188" s="126"/>
      <c r="B188" s="126"/>
      <c r="C188" s="122"/>
      <c r="D188" s="123"/>
      <c r="E188" s="123"/>
      <c r="F188" s="122"/>
      <c r="G188" s="122"/>
      <c r="H188" s="122"/>
      <c r="I188" s="122"/>
      <c r="J188" s="122"/>
      <c r="K188" s="122"/>
      <c r="L188" s="122"/>
    </row>
    <row r="189" spans="1:12" ht="15.75">
      <c r="A189" s="126"/>
      <c r="B189" s="127" t="s">
        <v>315</v>
      </c>
      <c r="C189" s="128" t="s">
        <v>451</v>
      </c>
      <c r="D189" s="123"/>
      <c r="E189" s="123"/>
      <c r="F189" s="122"/>
      <c r="G189" s="122"/>
      <c r="H189" s="122"/>
      <c r="I189" s="122"/>
      <c r="J189" s="122"/>
      <c r="K189" s="122"/>
      <c r="L189" s="122"/>
    </row>
    <row r="190" spans="1:12" ht="15.75">
      <c r="A190" s="126"/>
      <c r="B190" s="126"/>
      <c r="C190" s="123" t="s">
        <v>506</v>
      </c>
      <c r="D190" s="123"/>
      <c r="E190" s="123"/>
      <c r="F190" s="122"/>
      <c r="G190" s="122"/>
      <c r="H190" s="122"/>
      <c r="I190" s="122"/>
      <c r="J190" s="122"/>
      <c r="K190" s="122"/>
      <c r="L190" s="122"/>
    </row>
    <row r="191" spans="1:12" ht="15.75">
      <c r="A191" s="126"/>
      <c r="B191" s="126"/>
      <c r="C191" s="123"/>
      <c r="D191" s="123"/>
      <c r="E191" s="123"/>
      <c r="F191" s="122"/>
      <c r="G191" s="122"/>
      <c r="H191" s="122"/>
      <c r="I191" s="122"/>
      <c r="J191" s="122"/>
      <c r="K191" s="122"/>
      <c r="L191" s="122"/>
    </row>
    <row r="192" spans="1:12" ht="15.75">
      <c r="A192" s="126"/>
      <c r="B192" s="127" t="s">
        <v>317</v>
      </c>
      <c r="C192" s="128" t="s">
        <v>507</v>
      </c>
      <c r="D192" s="123"/>
      <c r="E192" s="123"/>
      <c r="F192" s="122"/>
      <c r="G192" s="122"/>
      <c r="H192" s="122"/>
      <c r="I192" s="122"/>
      <c r="J192" s="122"/>
      <c r="K192" s="122"/>
      <c r="L192" s="122"/>
    </row>
    <row r="193" spans="1:12" ht="15.75">
      <c r="A193" s="126"/>
      <c r="B193" s="126"/>
      <c r="C193" s="123" t="s">
        <v>40</v>
      </c>
      <c r="D193" s="123"/>
      <c r="E193" s="123"/>
      <c r="F193" s="122"/>
      <c r="G193" s="122"/>
      <c r="H193" s="122"/>
      <c r="I193" s="122"/>
      <c r="J193" s="122"/>
      <c r="K193" s="122"/>
      <c r="L193" s="122"/>
    </row>
    <row r="194" spans="1:12" ht="15.75">
      <c r="A194" s="126"/>
      <c r="B194" s="126"/>
      <c r="C194" s="123" t="s">
        <v>41</v>
      </c>
      <c r="D194" s="123"/>
      <c r="E194" s="123"/>
      <c r="F194" s="122"/>
      <c r="G194" s="122"/>
      <c r="H194" s="122"/>
      <c r="I194" s="122"/>
      <c r="J194" s="122"/>
      <c r="K194" s="122"/>
      <c r="L194" s="122"/>
    </row>
    <row r="195" spans="1:12" ht="15.75">
      <c r="A195" s="126"/>
      <c r="B195" s="126"/>
      <c r="C195" s="123"/>
      <c r="D195" s="123"/>
      <c r="E195" s="123"/>
      <c r="F195" s="122"/>
      <c r="G195" s="122"/>
      <c r="H195" s="122"/>
      <c r="I195" s="122"/>
      <c r="J195" s="122"/>
      <c r="K195" s="122"/>
      <c r="L195" s="122"/>
    </row>
    <row r="196" spans="1:12" ht="15.75">
      <c r="A196" s="126"/>
      <c r="B196" s="127" t="s">
        <v>318</v>
      </c>
      <c r="C196" s="128" t="s">
        <v>654</v>
      </c>
      <c r="D196" s="123"/>
      <c r="E196" s="123"/>
      <c r="F196" s="122"/>
      <c r="G196" s="122"/>
      <c r="H196" s="122"/>
      <c r="I196" s="122"/>
      <c r="J196" s="122"/>
      <c r="K196" s="122"/>
      <c r="L196" s="122"/>
    </row>
    <row r="197" spans="1:12" ht="15.75">
      <c r="A197" s="126"/>
      <c r="B197" s="126"/>
      <c r="C197" s="128" t="s">
        <v>503</v>
      </c>
      <c r="D197" s="123"/>
      <c r="E197" s="123"/>
      <c r="F197" s="122"/>
      <c r="G197" s="122"/>
      <c r="H197" s="122"/>
      <c r="I197" s="122"/>
      <c r="J197" s="122"/>
      <c r="K197" s="122"/>
      <c r="L197" s="122"/>
    </row>
    <row r="198" spans="1:12" ht="15.75">
      <c r="A198" s="126"/>
      <c r="B198" s="126"/>
      <c r="C198" s="123"/>
      <c r="D198" s="123"/>
      <c r="E198" s="123"/>
      <c r="F198" s="122"/>
      <c r="G198" s="122"/>
      <c r="H198" s="122"/>
      <c r="I198" s="122"/>
      <c r="J198" s="122"/>
      <c r="K198" s="122"/>
      <c r="L198" s="122"/>
    </row>
    <row r="199" spans="1:12" ht="15.75">
      <c r="A199" s="126"/>
      <c r="B199" s="127" t="s">
        <v>417</v>
      </c>
      <c r="C199" s="122"/>
      <c r="D199" s="123"/>
      <c r="E199" s="123"/>
      <c r="F199" s="122"/>
      <c r="G199" s="122"/>
      <c r="H199" s="122"/>
      <c r="I199" s="122"/>
      <c r="J199" s="122"/>
      <c r="K199" s="122"/>
      <c r="L199" s="122"/>
    </row>
    <row r="200" spans="1:12" ht="9" customHeight="1">
      <c r="A200" s="126"/>
      <c r="B200" s="126"/>
      <c r="C200" s="123"/>
      <c r="D200" s="123"/>
      <c r="E200" s="123"/>
      <c r="F200" s="122"/>
      <c r="G200" s="122"/>
      <c r="H200" s="122"/>
      <c r="I200" s="122"/>
      <c r="J200" s="122"/>
      <c r="K200" s="122"/>
      <c r="L200" s="122"/>
    </row>
    <row r="201" spans="1:12" ht="15.75">
      <c r="A201" s="126"/>
      <c r="B201" s="127" t="s">
        <v>312</v>
      </c>
      <c r="C201" s="128" t="s">
        <v>42</v>
      </c>
      <c r="D201" s="123"/>
      <c r="E201" s="123"/>
      <c r="F201" s="122"/>
      <c r="G201" s="122"/>
      <c r="H201" s="122"/>
      <c r="I201" s="122"/>
      <c r="J201" s="122"/>
      <c r="K201" s="122"/>
      <c r="L201" s="122"/>
    </row>
    <row r="202" spans="1:12" ht="15.75">
      <c r="A202" s="126"/>
      <c r="B202" s="127"/>
      <c r="C202" s="123" t="s">
        <v>43</v>
      </c>
      <c r="D202" s="123"/>
      <c r="E202" s="123"/>
      <c r="F202" s="122"/>
      <c r="G202" s="122"/>
      <c r="H202" s="122"/>
      <c r="I202" s="122"/>
      <c r="J202" s="122"/>
      <c r="K202" s="122"/>
      <c r="L202" s="122"/>
    </row>
    <row r="203" spans="1:12" ht="15.75">
      <c r="A203" s="126"/>
      <c r="B203" s="126"/>
      <c r="C203" s="123"/>
      <c r="D203" s="123"/>
      <c r="E203" s="123"/>
      <c r="F203" s="122"/>
      <c r="G203" s="122"/>
      <c r="H203" s="122"/>
      <c r="I203" s="122"/>
      <c r="J203" s="122"/>
      <c r="K203" s="122"/>
      <c r="L203" s="122"/>
    </row>
    <row r="204" spans="1:12" ht="15.75">
      <c r="A204" s="126"/>
      <c r="B204" s="127" t="s">
        <v>313</v>
      </c>
      <c r="C204" s="128" t="s">
        <v>139</v>
      </c>
      <c r="D204" s="123"/>
      <c r="E204" s="123"/>
      <c r="F204" s="122"/>
      <c r="G204" s="122"/>
      <c r="H204" s="122"/>
      <c r="I204" s="122"/>
      <c r="J204" s="122"/>
      <c r="K204" s="122"/>
      <c r="L204" s="122"/>
    </row>
    <row r="205" spans="1:12" ht="15.75">
      <c r="A205" s="126"/>
      <c r="B205" s="126"/>
      <c r="C205" s="123" t="s">
        <v>418</v>
      </c>
      <c r="D205" s="123"/>
      <c r="E205" s="123"/>
      <c r="F205" s="122"/>
      <c r="G205" s="122"/>
      <c r="H205" s="122"/>
      <c r="I205" s="122"/>
      <c r="J205" s="122"/>
      <c r="K205" s="122"/>
      <c r="L205" s="122"/>
    </row>
    <row r="206" spans="1:12" ht="15.75">
      <c r="A206" s="126"/>
      <c r="B206" s="126"/>
      <c r="D206" s="123"/>
      <c r="E206" s="123"/>
      <c r="F206" s="122"/>
      <c r="G206" s="122"/>
      <c r="H206" s="122"/>
      <c r="I206" s="122"/>
      <c r="J206" s="122"/>
      <c r="K206" s="122"/>
      <c r="L206" s="122"/>
    </row>
    <row r="207" spans="1:12" ht="15.75">
      <c r="A207" s="126"/>
      <c r="B207" s="127" t="s">
        <v>315</v>
      </c>
      <c r="C207" s="128" t="s">
        <v>473</v>
      </c>
      <c r="D207" s="123"/>
      <c r="E207" s="123"/>
      <c r="F207" s="122"/>
      <c r="G207" s="122"/>
      <c r="H207" s="122"/>
      <c r="I207" s="122"/>
      <c r="J207" s="122"/>
      <c r="K207" s="122"/>
      <c r="L207" s="122"/>
    </row>
    <row r="208" spans="1:12" ht="15.75">
      <c r="A208" s="126"/>
      <c r="B208" s="134"/>
      <c r="C208" s="123" t="s">
        <v>474</v>
      </c>
      <c r="D208" s="122"/>
      <c r="E208" s="122"/>
      <c r="F208" s="122"/>
      <c r="G208" s="122"/>
      <c r="H208" s="122"/>
      <c r="I208" s="122"/>
      <c r="J208" s="122"/>
      <c r="K208" s="122"/>
      <c r="L208" s="122"/>
    </row>
    <row r="209" spans="1:12" ht="15.75">
      <c r="A209" s="126"/>
      <c r="B209" s="134"/>
      <c r="C209" s="123" t="s">
        <v>475</v>
      </c>
      <c r="D209" s="122"/>
      <c r="E209" s="122"/>
      <c r="F209" s="122"/>
      <c r="G209" s="122"/>
      <c r="H209" s="122"/>
      <c r="I209" s="122"/>
      <c r="J209" s="122"/>
      <c r="K209" s="122"/>
      <c r="L209" s="122"/>
    </row>
    <row r="210" spans="1:12" ht="15.75">
      <c r="A210" s="126"/>
      <c r="B210" s="134"/>
      <c r="C210" s="123"/>
      <c r="D210" s="122"/>
      <c r="E210" s="122"/>
      <c r="F210" s="122"/>
      <c r="G210" s="122"/>
      <c r="H210" s="122"/>
      <c r="I210" s="122"/>
      <c r="J210" s="122"/>
      <c r="K210" s="122"/>
      <c r="L210" s="122"/>
    </row>
    <row r="211" spans="1:12" ht="15.75">
      <c r="A211" s="126"/>
      <c r="B211" s="127" t="s">
        <v>317</v>
      </c>
      <c r="C211" s="128" t="s">
        <v>122</v>
      </c>
      <c r="D211" s="123"/>
      <c r="E211" s="122"/>
      <c r="F211" s="122"/>
      <c r="G211" s="122"/>
      <c r="H211" s="122"/>
      <c r="I211" s="122"/>
      <c r="J211" s="122"/>
      <c r="K211" s="122"/>
      <c r="L211" s="122"/>
    </row>
    <row r="212" spans="1:12" ht="15.75">
      <c r="A212" s="126"/>
      <c r="C212" s="128" t="s">
        <v>476</v>
      </c>
      <c r="D212" s="123"/>
      <c r="E212" s="122"/>
      <c r="F212" s="122"/>
      <c r="G212" s="122"/>
      <c r="H212" s="122"/>
      <c r="I212" s="122"/>
      <c r="J212" s="122"/>
      <c r="K212" s="122"/>
      <c r="L212" s="122"/>
    </row>
    <row r="213" spans="1:12" ht="15.75">
      <c r="A213" s="126"/>
      <c r="C213" s="138" t="s">
        <v>477</v>
      </c>
      <c r="D213" s="123"/>
      <c r="E213" s="122"/>
      <c r="F213" s="122"/>
      <c r="G213" s="122"/>
      <c r="H213" s="122"/>
      <c r="I213" s="122"/>
      <c r="J213" s="122"/>
      <c r="K213" s="122"/>
      <c r="L213" s="122"/>
    </row>
    <row r="214" spans="1:12" ht="12.75" customHeight="1">
      <c r="A214" s="126"/>
      <c r="B214" s="126"/>
      <c r="D214" s="123"/>
      <c r="E214" s="122"/>
      <c r="F214" s="122"/>
      <c r="G214" s="122"/>
      <c r="H214" s="122"/>
      <c r="I214" s="122"/>
      <c r="J214" s="122"/>
      <c r="K214" s="122"/>
      <c r="L214" s="122"/>
    </row>
    <row r="215" spans="1:12" ht="12.75" customHeight="1">
      <c r="A215" s="126"/>
      <c r="B215" s="126"/>
      <c r="D215" s="122"/>
      <c r="E215" s="122"/>
      <c r="F215" s="122"/>
      <c r="G215" s="122"/>
      <c r="H215" s="122"/>
      <c r="I215" s="122"/>
      <c r="J215" s="122"/>
      <c r="K215" s="122"/>
      <c r="L215" s="122"/>
    </row>
    <row r="216" spans="1:12" ht="12.75" customHeight="1">
      <c r="A216" s="126"/>
      <c r="B216" s="134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</row>
    <row r="217" spans="1:12" ht="12.75" customHeight="1">
      <c r="A217" s="126"/>
      <c r="B217" s="134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</row>
    <row r="218" spans="1:12" ht="12.75" customHeight="1">
      <c r="A218" s="126"/>
      <c r="B218" s="134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</row>
    <row r="219" spans="1:12" ht="12.75" customHeight="1">
      <c r="A219" s="126"/>
      <c r="B219" s="134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</row>
    <row r="220" spans="1:12" ht="12.75" customHeight="1">
      <c r="A220" s="126"/>
      <c r="B220" s="134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</row>
    <row r="221" spans="1:12" ht="12.75" customHeight="1">
      <c r="A221" s="126"/>
      <c r="B221" s="134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</row>
    <row r="222" spans="1:12" ht="12.75" customHeight="1">
      <c r="A222" s="126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</row>
    <row r="223" spans="1:12" ht="12.75" customHeight="1">
      <c r="A223" s="126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</row>
    <row r="224" spans="1:12" ht="12.75" customHeight="1">
      <c r="A224" s="126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</row>
    <row r="225" spans="1:12" ht="12.75" customHeight="1">
      <c r="A225" s="126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</row>
    <row r="226" spans="1:12" ht="12.75" customHeight="1">
      <c r="A226" s="126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</row>
    <row r="227" spans="1:12" ht="12.75" customHeight="1">
      <c r="A227" s="126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</row>
    <row r="228" spans="1:12" ht="12.75" customHeight="1">
      <c r="A228" s="126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</row>
    <row r="229" spans="1:12" ht="12.75" customHeight="1">
      <c r="A229" s="126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</row>
    <row r="230" spans="1:12" ht="12.75" customHeight="1">
      <c r="A230" s="126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</row>
    <row r="231" spans="1:12" ht="12.75" customHeight="1">
      <c r="A231" s="126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</row>
    <row r="232" spans="1:12" ht="12.75" customHeight="1">
      <c r="A232" s="126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</row>
    <row r="233" spans="1:12" ht="12.75" customHeight="1">
      <c r="A233" s="126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</row>
    <row r="234" spans="1:12" ht="12.75" customHeight="1">
      <c r="A234" s="126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</row>
    <row r="235" spans="1:12" ht="12.75" customHeight="1">
      <c r="A235" s="126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</row>
    <row r="236" spans="1:12" ht="12.75" customHeight="1">
      <c r="A236" s="126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</row>
    <row r="237" spans="1:12" ht="12.75" customHeight="1">
      <c r="A237" s="126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</row>
    <row r="238" spans="1:12" ht="12.75" customHeight="1">
      <c r="A238" s="126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</row>
    <row r="239" spans="1:12" ht="12.75" customHeight="1">
      <c r="A239" s="126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</row>
    <row r="240" spans="1:12" ht="12.75" customHeight="1">
      <c r="A240" s="126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</row>
    <row r="241" spans="1:12" ht="12.75" customHeight="1">
      <c r="A241" s="126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</row>
    <row r="242" spans="1:12" ht="12.75" customHeight="1">
      <c r="A242" s="126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</row>
    <row r="243" spans="1:12" ht="12.75" customHeight="1">
      <c r="A243" s="126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</row>
    <row r="244" spans="1:12" ht="12.75" customHeight="1">
      <c r="A244" s="126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</row>
    <row r="245" spans="1:12" ht="12.75" customHeight="1">
      <c r="A245" s="126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</row>
    <row r="246" spans="1:12" ht="12.75" customHeight="1">
      <c r="A246" s="126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</row>
    <row r="247" spans="1:12" ht="12.75" customHeight="1">
      <c r="A247" s="126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</row>
    <row r="248" spans="1:12" ht="12.75" customHeight="1">
      <c r="A248" s="126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</row>
    <row r="249" spans="1:12" ht="12.75" customHeight="1">
      <c r="A249" s="126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</row>
    <row r="250" spans="1:12" ht="12.75" customHeight="1">
      <c r="A250" s="126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</row>
    <row r="251" spans="1:12" ht="12.75" customHeight="1">
      <c r="A251" s="126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</row>
    <row r="252" spans="1:12" ht="12.75" customHeight="1">
      <c r="A252" s="126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</row>
    <row r="253" spans="1:12" ht="12.75" customHeight="1">
      <c r="A253" s="126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</row>
    <row r="254" spans="1:12" ht="12.75" customHeight="1">
      <c r="A254" s="126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</row>
    <row r="255" spans="1:12" ht="12.75" customHeight="1">
      <c r="A255" s="126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</row>
    <row r="256" spans="1:12" ht="12.75" customHeight="1">
      <c r="A256" s="126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</row>
    <row r="257" spans="1:12" ht="12.75" customHeight="1">
      <c r="A257" s="126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</row>
    <row r="258" spans="1:12" ht="12.75" customHeight="1">
      <c r="A258" s="126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</row>
    <row r="259" spans="1:12" ht="12.75" customHeight="1">
      <c r="A259" s="126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</row>
    <row r="260" spans="1:12" ht="12.75" customHeight="1">
      <c r="A260" s="126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</row>
    <row r="261" spans="1:12" ht="12.75" customHeight="1">
      <c r="A261" s="126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</row>
    <row r="262" spans="1:12" ht="12.75" customHeight="1">
      <c r="A262" s="126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</row>
    <row r="263" spans="1:12" ht="12.75" customHeight="1">
      <c r="A263" s="126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</row>
    <row r="264" spans="1:12" ht="12.75" customHeight="1">
      <c r="A264" s="126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</row>
    <row r="265" spans="1:12" ht="12.75" customHeight="1">
      <c r="A265" s="126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</row>
    <row r="266" spans="1:12" ht="12.75" customHeight="1">
      <c r="A266" s="126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</row>
    <row r="267" spans="1:12" ht="12.75" customHeight="1">
      <c r="A267" s="126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</row>
    <row r="268" spans="1:12" ht="12.75" customHeight="1">
      <c r="A268" s="126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</row>
    <row r="269" spans="1:12" ht="12.75" customHeight="1">
      <c r="A269" s="126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</row>
    <row r="270" spans="1:12" ht="12.75" customHeight="1">
      <c r="A270" s="126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</row>
    <row r="271" spans="1:12" ht="12.75" customHeight="1">
      <c r="A271" s="126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</row>
    <row r="272" spans="1:12" ht="12.75" customHeight="1">
      <c r="A272" s="126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</row>
    <row r="273" spans="1:12" ht="12.75" customHeight="1">
      <c r="A273" s="126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</row>
    <row r="274" spans="1:12" ht="12.75" customHeight="1">
      <c r="A274" s="126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</row>
    <row r="275" spans="1:12" ht="12.75" customHeight="1">
      <c r="A275" s="126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</row>
    <row r="276" spans="1:12" ht="12.75" customHeight="1">
      <c r="A276" s="126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</row>
    <row r="277" spans="1:12" ht="12.7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</row>
    <row r="278" spans="1:12" ht="12.7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</row>
    <row r="279" spans="1:12" ht="12.7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</row>
    <row r="280" spans="1:12" ht="12.7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</row>
    <row r="281" spans="1:12" ht="12.7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</row>
    <row r="282" spans="1:12" ht="12.7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</row>
    <row r="283" spans="1:12" ht="12.7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</row>
    <row r="284" spans="1:12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</row>
    <row r="285" spans="1:12" ht="12.7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</row>
    <row r="286" spans="1:12" ht="12.7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</row>
    <row r="287" spans="1:12" ht="12.7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</row>
    <row r="288" spans="1:12" ht="12.7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</row>
    <row r="289" spans="1:12" ht="12.7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</row>
    <row r="290" spans="1:12" ht="12.7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</row>
    <row r="291" spans="1:12" ht="12.7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</row>
    <row r="292" spans="1:12" ht="12.7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</row>
    <row r="293" spans="1:12" ht="12.7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</row>
    <row r="294" spans="1:12" ht="12.7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</row>
    <row r="295" spans="1:12" ht="12.7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</row>
    <row r="296" spans="1:12" ht="12.7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</row>
    <row r="297" spans="1:12" ht="12.7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</row>
    <row r="298" spans="1:12" ht="12.7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</row>
    <row r="299" spans="1:12" ht="12.7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</row>
    <row r="300" spans="1:12" ht="12.7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</row>
    <row r="301" spans="1:12" ht="12.7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</row>
    <row r="302" spans="1:12" ht="12.7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</row>
    <row r="303" spans="1:12" ht="12.7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</row>
    <row r="304" spans="1:12" ht="12.7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</row>
    <row r="305" spans="1:12" ht="12.7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</row>
    <row r="306" spans="1:12" ht="12.7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</row>
    <row r="307" spans="1:12" ht="12.7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</row>
    <row r="308" spans="1:12" ht="12.7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</row>
    <row r="309" spans="1:12" ht="12.7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</row>
    <row r="310" spans="1:12" ht="12.7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</row>
    <row r="311" spans="1:12" ht="12.7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</row>
    <row r="312" spans="1:12" ht="12.7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</row>
    <row r="313" spans="1:12" ht="12.7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</row>
    <row r="314" spans="1:12" ht="12.7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</row>
    <row r="315" spans="1:12" ht="12.7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</row>
    <row r="316" spans="1:12" ht="12.7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</row>
    <row r="317" spans="1:12" ht="12.7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</row>
    <row r="318" spans="1:12" ht="12.7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</row>
    <row r="319" spans="1:12" ht="12.7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</row>
    <row r="320" spans="1:12" ht="12.7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</row>
    <row r="321" spans="1:12" ht="12.7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</row>
    <row r="322" spans="1:12" ht="12.7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</row>
    <row r="323" spans="1:12" ht="12.7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</row>
    <row r="324" spans="1:12" ht="12.7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</row>
    <row r="325" spans="1:12" ht="12.7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</row>
    <row r="326" spans="1:12" ht="12.7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</row>
    <row r="327" spans="1:12" ht="12.7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</row>
    <row r="328" spans="1:12" ht="12.7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</row>
    <row r="329" spans="1:12" ht="12.7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</row>
    <row r="330" spans="1:12" ht="12.7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</row>
    <row r="331" spans="1:12" ht="12.7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</row>
    <row r="332" spans="1:12" ht="12.7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</row>
    <row r="333" spans="1:12" ht="12.7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</row>
    <row r="334" spans="1:12" ht="12.7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</row>
    <row r="335" spans="1:12" ht="12.7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</row>
    <row r="336" spans="1:12" ht="12.7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</row>
    <row r="337" spans="1:12" ht="12.7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</row>
    <row r="338" spans="1:12" ht="12.7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</row>
    <row r="339" spans="1:12" ht="12.7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</row>
    <row r="340" spans="1:12" ht="12.7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</row>
    <row r="341" spans="1:12" ht="12.7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</row>
    <row r="342" spans="1:12" ht="12.7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</row>
    <row r="343" spans="1:12" ht="12.7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</row>
    <row r="344" spans="1:12" ht="12.7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</row>
    <row r="345" spans="1:12" ht="12.7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</row>
    <row r="346" spans="1:12" ht="12.7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</row>
    <row r="347" spans="1:12" ht="12.7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</row>
    <row r="348" ht="12.75">
      <c r="A348" s="122"/>
    </row>
    <row r="349" ht="12.75">
      <c r="A349" s="122"/>
    </row>
    <row r="350" ht="12.75">
      <c r="A350" s="122"/>
    </row>
    <row r="351" ht="12.75">
      <c r="A351" s="122"/>
    </row>
    <row r="352" ht="12.75">
      <c r="A352" s="122"/>
    </row>
    <row r="353" ht="12.75">
      <c r="A353" s="122"/>
    </row>
    <row r="354" ht="12.75">
      <c r="A354" s="122"/>
    </row>
    <row r="355" ht="12.75">
      <c r="A355" s="122"/>
    </row>
    <row r="356" ht="12.75">
      <c r="A356" s="122"/>
    </row>
    <row r="357" ht="12.75">
      <c r="A357" s="122"/>
    </row>
    <row r="358" ht="12.75">
      <c r="A358" s="122"/>
    </row>
    <row r="359" ht="12.75">
      <c r="A359" s="122"/>
    </row>
    <row r="360" ht="12.75">
      <c r="A360" s="122"/>
    </row>
    <row r="361" ht="12.75">
      <c r="A361" s="122"/>
    </row>
    <row r="362" ht="12.75">
      <c r="A362" s="122"/>
    </row>
    <row r="363" ht="12.75">
      <c r="A363" s="122"/>
    </row>
    <row r="364" ht="12.75">
      <c r="A364" s="122"/>
    </row>
    <row r="365" ht="12.75">
      <c r="A365" s="122"/>
    </row>
    <row r="366" ht="12.75">
      <c r="A366" s="122"/>
    </row>
    <row r="367" ht="12.75">
      <c r="A367" s="122"/>
    </row>
    <row r="368" ht="12.75">
      <c r="A368" s="122"/>
    </row>
    <row r="369" ht="12.75">
      <c r="A369" s="122"/>
    </row>
    <row r="370" ht="12.75">
      <c r="A370" s="122"/>
    </row>
    <row r="371" ht="12.75">
      <c r="A371" s="122"/>
    </row>
    <row r="372" ht="12.75">
      <c r="A372" s="122"/>
    </row>
    <row r="373" ht="12.75">
      <c r="A373" s="122"/>
    </row>
    <row r="374" ht="12.75">
      <c r="A374" s="122"/>
    </row>
    <row r="375" ht="12.75">
      <c r="A375" s="122"/>
    </row>
    <row r="376" ht="12.75">
      <c r="A376" s="122"/>
    </row>
    <row r="377" ht="12.75">
      <c r="A377" s="122"/>
    </row>
    <row r="378" ht="12.75">
      <c r="A378" s="122"/>
    </row>
    <row r="379" ht="12.75">
      <c r="A379" s="122"/>
    </row>
    <row r="380" ht="12.75">
      <c r="A380" s="122"/>
    </row>
    <row r="381" ht="12.75">
      <c r="A381" s="122"/>
    </row>
    <row r="382" ht="12.75">
      <c r="A382" s="122"/>
    </row>
    <row r="383" ht="12.75">
      <c r="A383" s="122"/>
    </row>
    <row r="384" ht="12.75">
      <c r="A384" s="122"/>
    </row>
    <row r="385" ht="12.75">
      <c r="A385" s="122"/>
    </row>
    <row r="386" ht="12.75">
      <c r="A386" s="122"/>
    </row>
    <row r="387" ht="12.75">
      <c r="A387" s="122"/>
    </row>
    <row r="388" ht="12.75">
      <c r="A388" s="122"/>
    </row>
    <row r="389" ht="12.75">
      <c r="A389" s="122"/>
    </row>
    <row r="390" ht="12.75">
      <c r="A390" s="122"/>
    </row>
    <row r="391" ht="12.75">
      <c r="A391" s="122"/>
    </row>
    <row r="392" ht="12.75">
      <c r="A392" s="122"/>
    </row>
    <row r="393" ht="12.75">
      <c r="A393" s="122"/>
    </row>
    <row r="394" ht="12.75">
      <c r="A394" s="122"/>
    </row>
    <row r="395" ht="12.75">
      <c r="A395" s="122"/>
    </row>
    <row r="396" ht="12.75">
      <c r="A396" s="122"/>
    </row>
    <row r="397" ht="12.75">
      <c r="A397" s="122"/>
    </row>
    <row r="398" ht="12.75">
      <c r="A398" s="122"/>
    </row>
    <row r="399" ht="12.75">
      <c r="A399" s="122"/>
    </row>
    <row r="400" ht="12.75">
      <c r="A400" s="122"/>
    </row>
    <row r="401" ht="12.75">
      <c r="A401" s="122"/>
    </row>
    <row r="402" ht="12.75">
      <c r="A402" s="122"/>
    </row>
    <row r="403" ht="12.75">
      <c r="A403" s="122"/>
    </row>
    <row r="404" ht="12.75">
      <c r="A404" s="122"/>
    </row>
    <row r="405" ht="12.75">
      <c r="A405" s="122"/>
    </row>
    <row r="406" ht="12.75">
      <c r="A406" s="122"/>
    </row>
    <row r="407" ht="12.75">
      <c r="A407" s="122"/>
    </row>
    <row r="408" ht="12.75">
      <c r="A408" s="122"/>
    </row>
    <row r="409" ht="12.75">
      <c r="A409" s="122"/>
    </row>
    <row r="410" ht="12.75">
      <c r="A410" s="122"/>
    </row>
    <row r="411" ht="12.75">
      <c r="A411" s="122"/>
    </row>
    <row r="412" ht="12.75">
      <c r="A412" s="122"/>
    </row>
    <row r="413" ht="12.75">
      <c r="A413" s="122"/>
    </row>
    <row r="414" ht="12.75">
      <c r="A414" s="122"/>
    </row>
    <row r="415" ht="12.75">
      <c r="A415" s="122"/>
    </row>
    <row r="416" ht="12.75">
      <c r="A416" s="122"/>
    </row>
    <row r="417" ht="12.75">
      <c r="A417" s="122"/>
    </row>
    <row r="418" ht="12.75">
      <c r="A418" s="122"/>
    </row>
    <row r="419" ht="12.75">
      <c r="A419" s="122"/>
    </row>
    <row r="420" ht="12.75">
      <c r="A420" s="122"/>
    </row>
    <row r="421" ht="12.75">
      <c r="A421" s="122"/>
    </row>
    <row r="422" ht="12.75">
      <c r="A422" s="122"/>
    </row>
    <row r="423" ht="12.75">
      <c r="A423" s="122"/>
    </row>
    <row r="424" ht="12.75">
      <c r="A424" s="122"/>
    </row>
    <row r="425" ht="12.75">
      <c r="A425" s="122"/>
    </row>
    <row r="426" ht="12.75">
      <c r="A426" s="122"/>
    </row>
    <row r="427" ht="12.75">
      <c r="A427" s="122"/>
    </row>
    <row r="428" ht="12.75">
      <c r="A428" s="122"/>
    </row>
    <row r="429" ht="12.75">
      <c r="A429" s="122"/>
    </row>
    <row r="430" ht="12.75">
      <c r="A430" s="122"/>
    </row>
    <row r="431" ht="12.75">
      <c r="A431" s="122"/>
    </row>
    <row r="432" ht="12.75">
      <c r="A432" s="122"/>
    </row>
    <row r="433" ht="12.75">
      <c r="A433" s="122"/>
    </row>
    <row r="434" ht="12.75">
      <c r="A434" s="122"/>
    </row>
    <row r="435" ht="12.75">
      <c r="A435" s="122"/>
    </row>
    <row r="436" ht="12.75">
      <c r="A436" s="122"/>
    </row>
    <row r="437" ht="12.75">
      <c r="A437" s="122"/>
    </row>
    <row r="438" ht="12.75">
      <c r="A438" s="122"/>
    </row>
    <row r="439" ht="12.75">
      <c r="A439" s="122"/>
    </row>
    <row r="440" ht="12.75">
      <c r="A440" s="122"/>
    </row>
    <row r="441" ht="12.75">
      <c r="A441" s="122"/>
    </row>
    <row r="442" ht="12.75">
      <c r="A442" s="122"/>
    </row>
    <row r="443" ht="12.75">
      <c r="A443" s="122"/>
    </row>
    <row r="444" ht="12.75">
      <c r="A444" s="122"/>
    </row>
    <row r="445" ht="12.75">
      <c r="A445" s="122"/>
    </row>
    <row r="446" ht="12.75">
      <c r="A446" s="122"/>
    </row>
    <row r="447" ht="12.75">
      <c r="A447" s="122"/>
    </row>
    <row r="448" ht="12.75">
      <c r="A448" s="122"/>
    </row>
    <row r="449" ht="12.75">
      <c r="A449" s="122"/>
    </row>
    <row r="450" ht="12.75">
      <c r="A450" s="122"/>
    </row>
    <row r="451" ht="12.75">
      <c r="A451" s="122"/>
    </row>
    <row r="452" ht="12.75">
      <c r="A452" s="122"/>
    </row>
    <row r="453" ht="12.75">
      <c r="A453" s="122"/>
    </row>
    <row r="454" ht="12.75">
      <c r="A454" s="122"/>
    </row>
    <row r="455" ht="12.75">
      <c r="A455" s="122"/>
    </row>
    <row r="456" ht="12.75">
      <c r="A456" s="122"/>
    </row>
    <row r="457" ht="12.75">
      <c r="A457" s="122"/>
    </row>
    <row r="458" ht="12.75">
      <c r="A458" s="122"/>
    </row>
    <row r="459" ht="12.75">
      <c r="A459" s="122"/>
    </row>
    <row r="460" ht="12.75">
      <c r="A460" s="122"/>
    </row>
    <row r="461" ht="12.75">
      <c r="A461" s="122"/>
    </row>
    <row r="462" ht="12.75">
      <c r="A462" s="122"/>
    </row>
    <row r="463" ht="12.75">
      <c r="A463" s="122"/>
    </row>
    <row r="464" ht="12.75">
      <c r="A464" s="122"/>
    </row>
    <row r="465" ht="12.75">
      <c r="A465" s="122"/>
    </row>
    <row r="466" ht="12.75">
      <c r="A466" s="122"/>
    </row>
    <row r="467" ht="12.75">
      <c r="A467" s="122"/>
    </row>
    <row r="468" ht="12.75">
      <c r="A468" s="122"/>
    </row>
    <row r="469" ht="12.75">
      <c r="A469" s="122"/>
    </row>
    <row r="470" ht="12.75">
      <c r="A470" s="122"/>
    </row>
    <row r="471" ht="12.75">
      <c r="A471" s="122"/>
    </row>
    <row r="472" ht="12.75">
      <c r="A472" s="122"/>
    </row>
    <row r="473" ht="12.75">
      <c r="A473" s="122"/>
    </row>
    <row r="474" ht="12.75">
      <c r="A474" s="122"/>
    </row>
    <row r="475" ht="12.75">
      <c r="A475" s="122"/>
    </row>
    <row r="476" ht="12.75">
      <c r="A476" s="122"/>
    </row>
    <row r="477" ht="12.75">
      <c r="A477" s="122"/>
    </row>
    <row r="478" ht="12.75">
      <c r="A478" s="122"/>
    </row>
    <row r="479" ht="12.75">
      <c r="A479" s="122"/>
    </row>
    <row r="480" ht="12.75">
      <c r="A480" s="122"/>
    </row>
    <row r="481" ht="12.75">
      <c r="A481" s="122"/>
    </row>
    <row r="482" ht="12.75">
      <c r="A482" s="122"/>
    </row>
    <row r="483" ht="12.75">
      <c r="A483" s="122"/>
    </row>
    <row r="484" ht="12.75">
      <c r="A484" s="122"/>
    </row>
    <row r="485" ht="12.75">
      <c r="A485" s="122"/>
    </row>
    <row r="486" ht="12.75">
      <c r="A486" s="122"/>
    </row>
    <row r="487" ht="12.75">
      <c r="A487" s="122"/>
    </row>
    <row r="488" ht="12.75">
      <c r="A488" s="122"/>
    </row>
    <row r="489" ht="12.75">
      <c r="A489" s="122"/>
    </row>
    <row r="490" ht="12.75">
      <c r="A490" s="122"/>
    </row>
    <row r="491" ht="12.75">
      <c r="A491" s="122"/>
    </row>
    <row r="492" ht="12.75">
      <c r="A492" s="122"/>
    </row>
    <row r="493" ht="12.75">
      <c r="A493" s="122"/>
    </row>
    <row r="494" ht="12.75">
      <c r="A494" s="122"/>
    </row>
    <row r="495" ht="12.75">
      <c r="A495" s="122"/>
    </row>
    <row r="496" ht="12.75">
      <c r="A496" s="122"/>
    </row>
    <row r="497" ht="12.75">
      <c r="A497" s="122"/>
    </row>
    <row r="498" ht="12.75">
      <c r="A498" s="122"/>
    </row>
    <row r="499" ht="12.75">
      <c r="A499" s="122"/>
    </row>
    <row r="500" ht="12.75">
      <c r="A500" s="122"/>
    </row>
    <row r="501" ht="12.75">
      <c r="A501" s="122"/>
    </row>
    <row r="502" ht="12.75">
      <c r="A502" s="122"/>
    </row>
    <row r="503" ht="12.75">
      <c r="A503" s="122"/>
    </row>
    <row r="504" ht="12.75">
      <c r="A504" s="122"/>
    </row>
    <row r="505" ht="12.75">
      <c r="A505" s="122"/>
    </row>
    <row r="506" ht="12.75">
      <c r="A506" s="122"/>
    </row>
    <row r="507" ht="12.75">
      <c r="A507" s="122"/>
    </row>
    <row r="508" ht="12.75">
      <c r="A508" s="122"/>
    </row>
    <row r="509" ht="12.75">
      <c r="A509" s="122"/>
    </row>
    <row r="510" ht="12.75">
      <c r="A510" s="122"/>
    </row>
    <row r="511" ht="12.75">
      <c r="A511" s="122"/>
    </row>
    <row r="512" ht="12.75">
      <c r="A512" s="122"/>
    </row>
    <row r="513" ht="12.75">
      <c r="A513" s="122"/>
    </row>
    <row r="514" ht="12.75">
      <c r="A514" s="122"/>
    </row>
    <row r="515" ht="12.75">
      <c r="A515" s="122"/>
    </row>
    <row r="516" ht="12.75">
      <c r="A516" s="122"/>
    </row>
    <row r="517" ht="12.75">
      <c r="A517" s="122"/>
    </row>
    <row r="518" ht="12.75">
      <c r="A518" s="122"/>
    </row>
    <row r="519" ht="12.75">
      <c r="A519" s="122"/>
    </row>
    <row r="520" ht="12.75">
      <c r="A520" s="122"/>
    </row>
    <row r="521" ht="12.75">
      <c r="A521" s="122"/>
    </row>
    <row r="522" ht="12.75">
      <c r="A522" s="122"/>
    </row>
    <row r="523" ht="12.75">
      <c r="A523" s="122"/>
    </row>
    <row r="524" ht="12.75">
      <c r="A524" s="122"/>
    </row>
    <row r="525" ht="12.75">
      <c r="A525" s="122"/>
    </row>
    <row r="526" ht="12.75">
      <c r="A526" s="122"/>
    </row>
    <row r="527" ht="12.75">
      <c r="A527" s="122"/>
    </row>
    <row r="528" ht="12.75">
      <c r="A528" s="122"/>
    </row>
    <row r="529" ht="12.75">
      <c r="A529" s="122"/>
    </row>
    <row r="530" ht="12.75">
      <c r="A530" s="122"/>
    </row>
    <row r="531" ht="12.75">
      <c r="A531" s="122"/>
    </row>
    <row r="532" ht="12.75">
      <c r="A532" s="122"/>
    </row>
    <row r="533" ht="12.75">
      <c r="A533" s="122"/>
    </row>
    <row r="534" ht="12.75">
      <c r="A534" s="122"/>
    </row>
    <row r="535" ht="12.75">
      <c r="A535" s="122"/>
    </row>
    <row r="536" ht="12.75">
      <c r="A536" s="122"/>
    </row>
    <row r="537" ht="12.75">
      <c r="A537" s="122"/>
    </row>
    <row r="538" ht="12.75">
      <c r="A538" s="122"/>
    </row>
    <row r="539" ht="12.75">
      <c r="A539" s="122"/>
    </row>
    <row r="540" ht="12.75">
      <c r="A540" s="122"/>
    </row>
    <row r="541" ht="12.75">
      <c r="A541" s="122"/>
    </row>
    <row r="542" ht="12.75">
      <c r="A542" s="122"/>
    </row>
    <row r="543" ht="12.75">
      <c r="A543" s="122"/>
    </row>
    <row r="544" ht="12.75">
      <c r="A544" s="122"/>
    </row>
    <row r="545" ht="12.75">
      <c r="A545" s="122"/>
    </row>
    <row r="546" ht="12.75">
      <c r="A546" s="122"/>
    </row>
    <row r="547" ht="12.75">
      <c r="A547" s="122"/>
    </row>
    <row r="548" ht="12.75">
      <c r="A548" s="122"/>
    </row>
    <row r="549" ht="12.75">
      <c r="A549" s="122"/>
    </row>
    <row r="550" ht="12.75">
      <c r="A550" s="122"/>
    </row>
    <row r="551" ht="12.75">
      <c r="A551" s="122"/>
    </row>
    <row r="552" ht="12.75">
      <c r="A552" s="122"/>
    </row>
    <row r="553" ht="12.75">
      <c r="A553" s="122"/>
    </row>
    <row r="554" ht="12.75">
      <c r="A554" s="122"/>
    </row>
    <row r="555" ht="12.75">
      <c r="A555" s="122"/>
    </row>
    <row r="556" ht="12.75">
      <c r="A556" s="122"/>
    </row>
    <row r="557" ht="12.75">
      <c r="A557" s="122"/>
    </row>
    <row r="558" ht="12.75">
      <c r="A558" s="122"/>
    </row>
    <row r="559" ht="12.75">
      <c r="A559" s="122"/>
    </row>
    <row r="560" ht="12.75">
      <c r="A560" s="122"/>
    </row>
    <row r="561" ht="12.75">
      <c r="A561" s="122"/>
    </row>
    <row r="562" ht="12.75">
      <c r="A562" s="122"/>
    </row>
    <row r="563" ht="12.75">
      <c r="A563" s="122"/>
    </row>
    <row r="564" ht="12.75">
      <c r="A564" s="122"/>
    </row>
    <row r="565" ht="12.75">
      <c r="A565" s="122"/>
    </row>
    <row r="566" ht="12.75">
      <c r="A566" s="122"/>
    </row>
    <row r="567" ht="12.75">
      <c r="A567" s="122"/>
    </row>
    <row r="568" ht="12.75">
      <c r="A568" s="122"/>
    </row>
    <row r="569" ht="12.75">
      <c r="A569" s="122"/>
    </row>
    <row r="570" ht="12.75">
      <c r="A570" s="122"/>
    </row>
    <row r="571" ht="12.75">
      <c r="A571" s="122"/>
    </row>
    <row r="572" ht="12.75">
      <c r="A572" s="122"/>
    </row>
    <row r="573" ht="12.75">
      <c r="A573" s="122"/>
    </row>
    <row r="574" ht="12.75">
      <c r="A574" s="122"/>
    </row>
    <row r="575" ht="12.75">
      <c r="A575" s="122"/>
    </row>
    <row r="576" ht="12.75">
      <c r="A576" s="122"/>
    </row>
    <row r="577" ht="12.75">
      <c r="A577" s="122"/>
    </row>
    <row r="578" ht="12.75">
      <c r="A578" s="122"/>
    </row>
    <row r="579" ht="12.75">
      <c r="A579" s="122"/>
    </row>
    <row r="580" ht="12.75">
      <c r="A580" s="122"/>
    </row>
    <row r="581" ht="12.75">
      <c r="A581" s="122"/>
    </row>
    <row r="582" ht="12.75">
      <c r="A582" s="122"/>
    </row>
    <row r="583" ht="12.75">
      <c r="A583" s="122"/>
    </row>
    <row r="584" ht="12.75">
      <c r="A584" s="122"/>
    </row>
    <row r="585" ht="12.75">
      <c r="A585" s="122"/>
    </row>
    <row r="586" ht="12.75">
      <c r="A586" s="122"/>
    </row>
    <row r="587" ht="12.75">
      <c r="A587" s="122"/>
    </row>
    <row r="588" ht="12.75">
      <c r="A588" s="122"/>
    </row>
    <row r="589" ht="12.75">
      <c r="A589" s="122"/>
    </row>
    <row r="590" ht="12.75">
      <c r="A590" s="122"/>
    </row>
    <row r="591" ht="12.75">
      <c r="A591" s="122"/>
    </row>
    <row r="592" ht="12.75">
      <c r="A592" s="122"/>
    </row>
    <row r="593" ht="12.75">
      <c r="A593" s="122"/>
    </row>
    <row r="594" ht="12.75">
      <c r="A594" s="122"/>
    </row>
    <row r="595" ht="12.75">
      <c r="A595" s="122"/>
    </row>
    <row r="596" ht="12.75">
      <c r="A596" s="122"/>
    </row>
    <row r="597" ht="12.75">
      <c r="A597" s="122"/>
    </row>
    <row r="598" ht="12.75">
      <c r="A598" s="122"/>
    </row>
    <row r="599" ht="12.75">
      <c r="A599" s="122"/>
    </row>
    <row r="600" ht="12.75">
      <c r="A600" s="122"/>
    </row>
    <row r="601" ht="12.75">
      <c r="A601" s="122"/>
    </row>
    <row r="602" ht="12.75">
      <c r="A602" s="122"/>
    </row>
    <row r="603" ht="12.75">
      <c r="A603" s="122"/>
    </row>
    <row r="604" ht="12.75">
      <c r="A604" s="122"/>
    </row>
    <row r="605" ht="12.75">
      <c r="A605" s="122"/>
    </row>
    <row r="606" ht="12.75">
      <c r="A606" s="122"/>
    </row>
    <row r="607" ht="12.75">
      <c r="A607" s="122"/>
    </row>
    <row r="608" ht="12.75">
      <c r="A608" s="122"/>
    </row>
    <row r="609" ht="12.75">
      <c r="A609" s="122"/>
    </row>
    <row r="610" ht="12.75">
      <c r="A610" s="122"/>
    </row>
    <row r="611" ht="12.75">
      <c r="A611" s="122"/>
    </row>
    <row r="612" ht="12.75">
      <c r="A612" s="122"/>
    </row>
    <row r="613" ht="12.75">
      <c r="A613" s="122"/>
    </row>
    <row r="614" ht="12.75">
      <c r="A614" s="122"/>
    </row>
    <row r="615" ht="12.75">
      <c r="A615" s="122"/>
    </row>
    <row r="616" ht="12.75">
      <c r="A616" s="122"/>
    </row>
    <row r="617" ht="12.75">
      <c r="A617" s="122"/>
    </row>
    <row r="618" ht="12.75">
      <c r="A618" s="122"/>
    </row>
    <row r="619" ht="12.75">
      <c r="A619" s="122"/>
    </row>
    <row r="620" ht="12.75">
      <c r="A620" s="122"/>
    </row>
    <row r="621" ht="12.75">
      <c r="A621" s="122"/>
    </row>
    <row r="622" ht="12.75">
      <c r="A622" s="122"/>
    </row>
    <row r="623" ht="12.75">
      <c r="A623" s="122"/>
    </row>
    <row r="624" ht="12.75">
      <c r="A624" s="122"/>
    </row>
    <row r="625" ht="12.75">
      <c r="A625" s="122"/>
    </row>
    <row r="626" ht="12.75">
      <c r="A626" s="122"/>
    </row>
    <row r="627" ht="12.75">
      <c r="A627" s="122"/>
    </row>
    <row r="628" ht="12.75">
      <c r="A628" s="122"/>
    </row>
    <row r="629" ht="12.75">
      <c r="A629" s="122"/>
    </row>
    <row r="630" ht="12.75">
      <c r="A630" s="122"/>
    </row>
    <row r="631" ht="12.75">
      <c r="A631" s="122"/>
    </row>
    <row r="632" ht="12.75">
      <c r="A632" s="122"/>
    </row>
    <row r="633" ht="12.75">
      <c r="A633" s="122"/>
    </row>
    <row r="634" ht="12.75">
      <c r="A634" s="122"/>
    </row>
    <row r="635" ht="12.75">
      <c r="A635" s="122"/>
    </row>
    <row r="636" ht="12.75">
      <c r="A636" s="122"/>
    </row>
    <row r="637" ht="12.75">
      <c r="A637" s="122"/>
    </row>
    <row r="638" ht="12.75">
      <c r="A638" s="122"/>
    </row>
    <row r="639" ht="12.75">
      <c r="A639" s="122"/>
    </row>
    <row r="640" ht="12.75">
      <c r="A640" s="122"/>
    </row>
    <row r="641" ht="12.75">
      <c r="A641" s="122"/>
    </row>
    <row r="642" ht="12.75">
      <c r="A642" s="122"/>
    </row>
    <row r="643" ht="12.75">
      <c r="A643" s="122"/>
    </row>
    <row r="644" ht="12.75">
      <c r="A644" s="122"/>
    </row>
    <row r="645" ht="12.75">
      <c r="A645" s="122"/>
    </row>
    <row r="646" ht="12.75">
      <c r="A646" s="122"/>
    </row>
    <row r="647" ht="12.75">
      <c r="A647" s="122"/>
    </row>
  </sheetData>
  <sheetProtection password="CF2D" sheet="1" objects="1" scenarios="1"/>
  <printOptions/>
  <pageMargins left="0.9" right="0.75" top="0.5" bottom="0.75" header="0.5" footer="0.5"/>
  <pageSetup horizontalDpi="600" verticalDpi="600" orientation="portrait" scale="85" r:id="rId2"/>
  <headerFooter alignWithMargins="0">
    <oddFooter>&amp;C&amp;P</oddFooter>
  </headerFooter>
  <rowBreaks count="4" manualBreakCount="4">
    <brk id="51" max="255" man="1"/>
    <brk id="70" max="255" man="1"/>
    <brk id="123" max="255" man="1"/>
    <brk id="17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M22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2.28125" style="1" customWidth="1"/>
    <col min="2" max="2" width="11.8515625" style="1" customWidth="1"/>
    <col min="3" max="3" width="3.140625" style="1" customWidth="1"/>
    <col min="4" max="8" width="7.8515625" style="1" customWidth="1"/>
    <col min="9" max="9" width="17.421875" style="1" customWidth="1"/>
    <col min="10" max="10" width="1.421875" style="1" customWidth="1"/>
    <col min="11" max="11" width="7.8515625" style="1" customWidth="1"/>
    <col min="12" max="12" width="1.421875" style="1" customWidth="1"/>
    <col min="13" max="16384" width="7.8515625" style="1" customWidth="1"/>
  </cols>
  <sheetData>
    <row r="1" spans="1:13" ht="18">
      <c r="A1" s="11" t="s">
        <v>295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2:13" ht="15">
      <c r="B3" s="15" t="s">
        <v>273</v>
      </c>
      <c r="C3" s="7"/>
      <c r="D3" s="6" t="s">
        <v>274</v>
      </c>
      <c r="K3" s="8" t="s">
        <v>279</v>
      </c>
      <c r="L3" s="9"/>
      <c r="M3" s="8" t="s">
        <v>280</v>
      </c>
    </row>
    <row r="4" spans="2:13" ht="7.5" customHeight="1">
      <c r="B4" s="6"/>
      <c r="C4" s="7"/>
      <c r="D4" s="6"/>
      <c r="K4" s="8"/>
      <c r="L4" s="9"/>
      <c r="M4" s="8"/>
    </row>
    <row r="5" spans="2:11" ht="12.75">
      <c r="B5" s="17" t="s">
        <v>307</v>
      </c>
      <c r="D5" s="16" t="s">
        <v>354</v>
      </c>
      <c r="J5" s="3" t="s">
        <v>596</v>
      </c>
      <c r="K5" s="3" t="s">
        <v>596</v>
      </c>
    </row>
    <row r="6" spans="2:11" ht="15" customHeight="1">
      <c r="B6" s="13" t="s">
        <v>237</v>
      </c>
      <c r="D6" s="5" t="s">
        <v>297</v>
      </c>
      <c r="E6" s="12"/>
      <c r="J6" s="3" t="s">
        <v>596</v>
      </c>
      <c r="K6" s="3" t="s">
        <v>596</v>
      </c>
    </row>
    <row r="7" spans="2:11" ht="15" customHeight="1">
      <c r="B7" s="13" t="s">
        <v>236</v>
      </c>
      <c r="D7" s="5" t="s">
        <v>298</v>
      </c>
      <c r="E7" s="12"/>
      <c r="J7" s="3" t="s">
        <v>596</v>
      </c>
      <c r="K7" s="3" t="s">
        <v>596</v>
      </c>
    </row>
    <row r="8" spans="2:11" ht="15" customHeight="1">
      <c r="B8" s="13" t="s">
        <v>380</v>
      </c>
      <c r="D8" s="5"/>
      <c r="E8" s="5" t="s">
        <v>396</v>
      </c>
      <c r="J8" s="3" t="s">
        <v>596</v>
      </c>
      <c r="K8" s="3"/>
    </row>
    <row r="9" spans="2:11" ht="15" customHeight="1">
      <c r="B9" s="13"/>
      <c r="D9" s="5"/>
      <c r="E9" s="20" t="s">
        <v>397</v>
      </c>
      <c r="J9" s="3"/>
      <c r="K9" s="3"/>
    </row>
    <row r="10" spans="2:11" ht="15" customHeight="1">
      <c r="B10" s="13" t="s">
        <v>235</v>
      </c>
      <c r="D10" s="5" t="s">
        <v>299</v>
      </c>
      <c r="E10" s="12"/>
      <c r="J10" s="3" t="s">
        <v>596</v>
      </c>
      <c r="K10" s="3" t="s">
        <v>596</v>
      </c>
    </row>
    <row r="11" spans="2:11" ht="15" customHeight="1">
      <c r="B11" s="13" t="s">
        <v>239</v>
      </c>
      <c r="D11" s="5" t="s">
        <v>387</v>
      </c>
      <c r="E11" s="12"/>
      <c r="J11" s="3" t="s">
        <v>596</v>
      </c>
      <c r="K11" s="3" t="s">
        <v>596</v>
      </c>
    </row>
    <row r="12" spans="2:11" ht="15" customHeight="1">
      <c r="B12" s="13" t="s">
        <v>240</v>
      </c>
      <c r="D12" s="5" t="s">
        <v>388</v>
      </c>
      <c r="E12" s="12"/>
      <c r="J12" s="3" t="s">
        <v>596</v>
      </c>
      <c r="K12" s="3" t="s">
        <v>596</v>
      </c>
    </row>
    <row r="13" spans="2:11" ht="11.25" customHeight="1">
      <c r="B13" s="13"/>
      <c r="D13" s="5"/>
      <c r="E13" s="5" t="s">
        <v>395</v>
      </c>
      <c r="J13" s="3" t="s">
        <v>596</v>
      </c>
      <c r="K13" s="3"/>
    </row>
    <row r="14" spans="2:11" ht="15" customHeight="1">
      <c r="B14" s="13" t="s">
        <v>241</v>
      </c>
      <c r="D14" s="5" t="s">
        <v>300</v>
      </c>
      <c r="E14" s="12"/>
      <c r="J14" s="3" t="s">
        <v>596</v>
      </c>
      <c r="K14" s="3" t="s">
        <v>596</v>
      </c>
    </row>
    <row r="15" spans="4:11" ht="15" customHeight="1">
      <c r="D15" s="5"/>
      <c r="E15" s="5" t="s">
        <v>296</v>
      </c>
      <c r="J15" s="3" t="s">
        <v>596</v>
      </c>
      <c r="K15" s="3" t="s">
        <v>596</v>
      </c>
    </row>
    <row r="16" spans="2:11" ht="12.75" customHeight="1">
      <c r="B16" s="14"/>
      <c r="J16" s="3" t="s">
        <v>596</v>
      </c>
      <c r="K16" s="3" t="s">
        <v>596</v>
      </c>
    </row>
    <row r="17" spans="2:11" ht="12.75">
      <c r="B17" s="14"/>
      <c r="D17" s="5"/>
      <c r="E17" s="12"/>
      <c r="G17" s="5" t="s">
        <v>293</v>
      </c>
      <c r="H17" s="5"/>
      <c r="J17" s="3" t="s">
        <v>596</v>
      </c>
      <c r="K17" s="3" t="s">
        <v>596</v>
      </c>
    </row>
    <row r="18" spans="2:11" ht="12.75">
      <c r="B18" s="14"/>
      <c r="D18" s="5"/>
      <c r="E18" s="12"/>
      <c r="J18" s="3"/>
      <c r="K18" s="3" t="s">
        <v>596</v>
      </c>
    </row>
    <row r="19" spans="2:11" ht="12.75">
      <c r="B19" s="14"/>
      <c r="D19" s="5"/>
      <c r="E19" s="12"/>
      <c r="G19" s="5" t="s">
        <v>407</v>
      </c>
      <c r="J19" s="3"/>
      <c r="K19" s="3" t="s">
        <v>596</v>
      </c>
    </row>
    <row r="20" spans="4:5" ht="12.75">
      <c r="D20" s="12"/>
      <c r="E20" s="2"/>
    </row>
    <row r="22" ht="12.75">
      <c r="H22" s="5"/>
    </row>
  </sheetData>
  <sheetProtection password="CF2D" sheet="1" objects="1" scenarios="1"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A1:L215"/>
  <sheetViews>
    <sheetView zoomScalePageLayoutView="0" workbookViewId="0" topLeftCell="A52">
      <selection activeCell="A4" sqref="A4"/>
    </sheetView>
  </sheetViews>
  <sheetFormatPr defaultColWidth="7.8515625" defaultRowHeight="12.75"/>
  <cols>
    <col min="1" max="3" width="3.140625" style="18" customWidth="1"/>
    <col min="4" max="7" width="8.28125" style="18" customWidth="1"/>
    <col min="8" max="8" width="8.140625" style="18" customWidth="1"/>
    <col min="9" max="9" width="18.00390625" style="18" customWidth="1"/>
    <col min="10" max="10" width="8.28125" style="18" customWidth="1"/>
    <col min="11" max="11" width="25.57421875" style="18" customWidth="1"/>
    <col min="12" max="16384" width="7.8515625" style="18" customWidth="1"/>
  </cols>
  <sheetData>
    <row r="1" spans="1:11" ht="18">
      <c r="A1" s="117" t="s">
        <v>301</v>
      </c>
      <c r="B1" s="120"/>
      <c r="C1" s="120"/>
      <c r="D1" s="120"/>
      <c r="E1" s="120"/>
      <c r="F1" s="120"/>
      <c r="G1" s="120"/>
      <c r="H1" s="120"/>
      <c r="I1" s="120"/>
      <c r="J1" s="120"/>
      <c r="K1" s="42"/>
    </row>
    <row r="2" spans="1:11" ht="18">
      <c r="A2" s="117" t="s">
        <v>439</v>
      </c>
      <c r="B2" s="120"/>
      <c r="C2" s="120"/>
      <c r="D2" s="120"/>
      <c r="E2" s="120"/>
      <c r="F2" s="120"/>
      <c r="G2" s="120"/>
      <c r="H2" s="120"/>
      <c r="I2" s="120"/>
      <c r="J2" s="120"/>
      <c r="K2" s="42"/>
    </row>
    <row r="3" spans="1:11" ht="18">
      <c r="A3" s="117" t="s">
        <v>419</v>
      </c>
      <c r="B3" s="120"/>
      <c r="C3" s="120"/>
      <c r="D3" s="120"/>
      <c r="E3" s="120"/>
      <c r="F3" s="120"/>
      <c r="G3" s="120"/>
      <c r="H3" s="120"/>
      <c r="I3" s="120"/>
      <c r="J3" s="120"/>
      <c r="K3" s="42"/>
    </row>
    <row r="4" spans="1:11" ht="15.7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42"/>
    </row>
    <row r="5" spans="1:11" ht="15.75">
      <c r="A5" s="121" t="s">
        <v>304</v>
      </c>
      <c r="B5" s="120"/>
      <c r="C5" s="120"/>
      <c r="D5" s="120"/>
      <c r="E5" s="120"/>
      <c r="F5" s="120"/>
      <c r="G5" s="120"/>
      <c r="H5" s="120"/>
      <c r="I5" s="120"/>
      <c r="J5" s="120"/>
      <c r="K5" s="42"/>
    </row>
    <row r="6" spans="1:10" ht="15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.75">
      <c r="A7" s="127" t="s">
        <v>408</v>
      </c>
      <c r="B7" s="128" t="s">
        <v>420</v>
      </c>
      <c r="C7" s="123"/>
      <c r="D7" s="123"/>
      <c r="E7" s="123"/>
      <c r="F7" s="123"/>
      <c r="G7" s="123"/>
      <c r="H7" s="123"/>
      <c r="I7" s="123"/>
      <c r="J7" s="123"/>
    </row>
    <row r="8" spans="1:10" ht="15.75">
      <c r="A8" s="126"/>
      <c r="B8" s="123"/>
      <c r="C8" s="123"/>
      <c r="D8" s="123"/>
      <c r="E8" s="123"/>
      <c r="F8" s="123"/>
      <c r="G8" s="123"/>
      <c r="H8" s="123"/>
      <c r="I8" s="123"/>
      <c r="J8" s="123"/>
    </row>
    <row r="9" spans="1:10" ht="15.75">
      <c r="A9" s="126"/>
      <c r="B9" s="127" t="s">
        <v>312</v>
      </c>
      <c r="C9" s="123" t="s">
        <v>316</v>
      </c>
      <c r="D9" s="123"/>
      <c r="E9" s="123"/>
      <c r="F9" s="123"/>
      <c r="G9" s="123"/>
      <c r="H9" s="123"/>
      <c r="I9" s="123"/>
      <c r="J9" s="123"/>
    </row>
    <row r="10" spans="1:10" ht="15.75">
      <c r="A10" s="126"/>
      <c r="B10" s="123"/>
      <c r="C10" s="128" t="s">
        <v>488</v>
      </c>
      <c r="D10" s="123"/>
      <c r="E10" s="123"/>
      <c r="F10" s="123"/>
      <c r="G10" s="123"/>
      <c r="H10" s="123"/>
      <c r="I10" s="123"/>
      <c r="J10" s="123"/>
    </row>
    <row r="11" spans="1:10" ht="15.75">
      <c r="A11" s="126"/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15.75">
      <c r="A12" s="126"/>
      <c r="B12" s="123"/>
      <c r="C12" s="123"/>
      <c r="D12" s="128" t="s">
        <v>531</v>
      </c>
      <c r="E12" s="123"/>
      <c r="F12" s="123"/>
      <c r="G12" s="123"/>
      <c r="H12" s="123"/>
      <c r="I12" s="123"/>
      <c r="J12" s="128" t="s">
        <v>509</v>
      </c>
    </row>
    <row r="13" spans="1:10" ht="15.75">
      <c r="A13" s="126"/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0" ht="15.75">
      <c r="A14" s="126"/>
      <c r="B14" s="123"/>
      <c r="C14" s="123"/>
      <c r="D14" s="128" t="s">
        <v>443</v>
      </c>
      <c r="E14" s="123"/>
      <c r="F14" s="123"/>
      <c r="G14" s="123"/>
      <c r="H14" s="123"/>
      <c r="I14" s="123"/>
      <c r="J14" s="128" t="s">
        <v>509</v>
      </c>
    </row>
    <row r="15" spans="1:10" ht="15.75">
      <c r="A15" s="126"/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ht="15.75">
      <c r="A16" s="126"/>
      <c r="B16" s="123"/>
      <c r="C16" s="123"/>
      <c r="D16" s="128" t="s">
        <v>532</v>
      </c>
      <c r="E16" s="122"/>
      <c r="F16" s="122"/>
      <c r="G16" s="122"/>
      <c r="H16" s="122"/>
      <c r="I16" s="122"/>
      <c r="J16" s="128" t="s">
        <v>509</v>
      </c>
    </row>
    <row r="17" spans="1:10" ht="15.75">
      <c r="A17" s="126"/>
      <c r="B17" s="123"/>
      <c r="C17" s="123"/>
      <c r="D17" s="122"/>
      <c r="E17" s="122"/>
      <c r="F17" s="122"/>
      <c r="G17" s="122"/>
      <c r="H17" s="122"/>
      <c r="I17" s="122"/>
      <c r="J17" s="122"/>
    </row>
    <row r="18" spans="1:10" ht="15.75">
      <c r="A18" s="126"/>
      <c r="B18" s="123"/>
      <c r="C18" s="123"/>
      <c r="D18" s="128" t="s">
        <v>533</v>
      </c>
      <c r="E18" s="123"/>
      <c r="F18" s="123"/>
      <c r="G18" s="123"/>
      <c r="H18" s="123"/>
      <c r="I18" s="123"/>
      <c r="J18" s="128" t="s">
        <v>510</v>
      </c>
    </row>
    <row r="19" spans="1:10" ht="15.75">
      <c r="A19" s="126"/>
      <c r="B19" s="123"/>
      <c r="C19" s="123"/>
      <c r="D19" s="128"/>
      <c r="E19" s="123"/>
      <c r="F19" s="123"/>
      <c r="G19" s="123"/>
      <c r="H19" s="123"/>
      <c r="I19" s="123"/>
      <c r="J19" s="128"/>
    </row>
    <row r="20" spans="1:10" ht="15.75">
      <c r="A20" s="126"/>
      <c r="B20" s="123"/>
      <c r="C20" s="123"/>
      <c r="D20" s="128" t="s">
        <v>421</v>
      </c>
      <c r="E20" s="123"/>
      <c r="F20" s="123"/>
      <c r="G20" s="123"/>
      <c r="H20" s="123"/>
      <c r="I20" s="123"/>
      <c r="J20" s="128"/>
    </row>
    <row r="21" spans="1:10" ht="15.75">
      <c r="A21" s="126"/>
      <c r="B21" s="123"/>
      <c r="C21" s="123"/>
      <c r="D21" s="128" t="s">
        <v>422</v>
      </c>
      <c r="E21" s="123"/>
      <c r="F21" s="123"/>
      <c r="G21" s="123"/>
      <c r="H21" s="123"/>
      <c r="I21" s="123"/>
      <c r="J21" s="128" t="s">
        <v>440</v>
      </c>
    </row>
    <row r="22" spans="1:10" ht="15.75">
      <c r="A22" s="126"/>
      <c r="B22" s="123"/>
      <c r="C22" s="123"/>
      <c r="D22" s="128"/>
      <c r="E22" s="123"/>
      <c r="F22" s="123"/>
      <c r="G22" s="123"/>
      <c r="H22" s="123"/>
      <c r="I22" s="123"/>
      <c r="J22" s="128"/>
    </row>
    <row r="23" spans="1:10" ht="15.75">
      <c r="A23" s="126"/>
      <c r="B23" s="123"/>
      <c r="C23" s="123"/>
      <c r="D23" s="128" t="s">
        <v>441</v>
      </c>
      <c r="E23" s="123"/>
      <c r="F23" s="123"/>
      <c r="G23" s="123"/>
      <c r="H23" s="123"/>
      <c r="I23" s="123"/>
      <c r="J23" s="128"/>
    </row>
    <row r="24" spans="1:10" ht="15.75">
      <c r="A24" s="126"/>
      <c r="B24" s="123"/>
      <c r="C24" s="123"/>
      <c r="D24" s="128" t="s">
        <v>422</v>
      </c>
      <c r="E24" s="123"/>
      <c r="F24" s="123"/>
      <c r="G24" s="123"/>
      <c r="H24" s="123"/>
      <c r="I24" s="123"/>
      <c r="J24" s="128" t="s">
        <v>440</v>
      </c>
    </row>
    <row r="25" spans="1:10" ht="15.75">
      <c r="A25" s="126"/>
      <c r="B25" s="123"/>
      <c r="C25" s="123"/>
      <c r="D25" s="128"/>
      <c r="E25" s="123"/>
      <c r="F25" s="123"/>
      <c r="G25" s="123"/>
      <c r="H25" s="123"/>
      <c r="I25" s="123"/>
      <c r="J25" s="128"/>
    </row>
    <row r="26" spans="1:11" ht="15.75">
      <c r="A26" s="126"/>
      <c r="B26" s="123"/>
      <c r="C26" s="123"/>
      <c r="D26" s="128" t="s">
        <v>428</v>
      </c>
      <c r="E26" s="123"/>
      <c r="F26" s="123"/>
      <c r="G26" s="123"/>
      <c r="H26" s="123"/>
      <c r="I26" s="123"/>
      <c r="J26" s="123"/>
      <c r="K26" s="128"/>
    </row>
    <row r="27" spans="1:10" ht="15.75">
      <c r="A27" s="126"/>
      <c r="B27" s="123"/>
      <c r="C27" s="123"/>
      <c r="D27" s="128" t="s">
        <v>429</v>
      </c>
      <c r="E27" s="123"/>
      <c r="F27" s="123"/>
      <c r="G27" s="123"/>
      <c r="H27" s="123"/>
      <c r="I27" s="123"/>
      <c r="J27" s="128" t="s">
        <v>445</v>
      </c>
    </row>
    <row r="28" spans="1:10" ht="15.75">
      <c r="A28" s="126"/>
      <c r="B28" s="123"/>
      <c r="C28" s="123"/>
      <c r="D28" s="128"/>
      <c r="E28" s="123"/>
      <c r="F28" s="123"/>
      <c r="G28" s="123"/>
      <c r="H28" s="123"/>
      <c r="I28" s="123"/>
      <c r="J28" s="128"/>
    </row>
    <row r="29" spans="1:10" ht="15.75">
      <c r="A29" s="126"/>
      <c r="B29" s="123"/>
      <c r="C29" s="123"/>
      <c r="D29" s="128" t="s">
        <v>431</v>
      </c>
      <c r="E29" s="123"/>
      <c r="F29" s="123"/>
      <c r="G29" s="123"/>
      <c r="H29" s="123"/>
      <c r="I29" s="123"/>
      <c r="J29" s="128" t="s">
        <v>446</v>
      </c>
    </row>
    <row r="30" spans="1:10" ht="15.75">
      <c r="A30" s="126"/>
      <c r="B30" s="123"/>
      <c r="C30" s="123"/>
      <c r="D30" s="128"/>
      <c r="E30" s="123"/>
      <c r="F30" s="123"/>
      <c r="G30" s="123"/>
      <c r="H30" s="123"/>
      <c r="I30" s="123"/>
      <c r="J30" s="128"/>
    </row>
    <row r="31" spans="1:10" ht="15.75">
      <c r="A31" s="126"/>
      <c r="B31" s="127" t="s">
        <v>313</v>
      </c>
      <c r="C31" s="128" t="s">
        <v>482</v>
      </c>
      <c r="D31" s="123"/>
      <c r="E31" s="123"/>
      <c r="F31" s="123"/>
      <c r="G31" s="123"/>
      <c r="H31" s="123"/>
      <c r="I31" s="123"/>
      <c r="J31" s="123"/>
    </row>
    <row r="32" spans="1:10" ht="15.75">
      <c r="A32" s="126"/>
      <c r="B32" s="123"/>
      <c r="C32" s="128"/>
      <c r="D32" s="123"/>
      <c r="E32" s="123"/>
      <c r="F32" s="123"/>
      <c r="G32" s="123"/>
      <c r="H32" s="123"/>
      <c r="I32" s="123"/>
      <c r="J32" s="123"/>
    </row>
    <row r="33" spans="1:10" ht="15.75">
      <c r="A33" s="126"/>
      <c r="B33" s="123"/>
      <c r="C33" s="123"/>
      <c r="D33" s="128" t="s">
        <v>442</v>
      </c>
      <c r="E33" s="123"/>
      <c r="F33" s="123"/>
      <c r="G33" s="123"/>
      <c r="H33" s="123"/>
      <c r="I33" s="123"/>
      <c r="J33" s="128" t="s">
        <v>511</v>
      </c>
    </row>
    <row r="34" spans="1:10" ht="15.75">
      <c r="A34" s="126"/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10" ht="15.75">
      <c r="A35" s="126"/>
      <c r="B35" s="123"/>
      <c r="C35" s="123"/>
      <c r="D35" s="128" t="s">
        <v>534</v>
      </c>
      <c r="E35" s="123"/>
      <c r="F35" s="123"/>
      <c r="G35" s="123"/>
      <c r="H35" s="123"/>
      <c r="I35" s="123"/>
      <c r="J35" s="128" t="s">
        <v>511</v>
      </c>
    </row>
    <row r="36" spans="1:10" ht="15.75">
      <c r="A36" s="126"/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ht="15.75">
      <c r="A37" s="126"/>
      <c r="B37" s="128"/>
      <c r="C37" s="122"/>
      <c r="D37" s="128" t="s">
        <v>460</v>
      </c>
      <c r="E37" s="123"/>
      <c r="F37" s="123"/>
      <c r="G37" s="123"/>
      <c r="H37" s="123"/>
      <c r="I37" s="123"/>
      <c r="J37" s="123"/>
    </row>
    <row r="38" spans="1:10" ht="15.75">
      <c r="A38" s="126"/>
      <c r="B38" s="123"/>
      <c r="C38" s="122"/>
      <c r="D38" s="128" t="s">
        <v>461</v>
      </c>
      <c r="E38" s="123"/>
      <c r="F38" s="123"/>
      <c r="G38" s="123"/>
      <c r="H38" s="123"/>
      <c r="I38" s="123"/>
      <c r="J38" s="128" t="s">
        <v>126</v>
      </c>
    </row>
    <row r="39" spans="1:10" ht="15.75">
      <c r="A39" s="126"/>
      <c r="B39" s="123"/>
      <c r="C39" s="123"/>
      <c r="D39" s="123"/>
      <c r="E39" s="123"/>
      <c r="F39" s="123"/>
      <c r="G39" s="123"/>
      <c r="H39" s="123"/>
      <c r="I39" s="123"/>
      <c r="J39" s="123"/>
    </row>
    <row r="40" spans="1:10" ht="15.75">
      <c r="A40" s="126"/>
      <c r="B40" s="127" t="s">
        <v>315</v>
      </c>
      <c r="C40" s="128" t="s">
        <v>435</v>
      </c>
      <c r="D40" s="123"/>
      <c r="E40" s="123"/>
      <c r="F40" s="123"/>
      <c r="G40" s="123"/>
      <c r="H40" s="123"/>
      <c r="I40" s="123"/>
      <c r="J40" s="123"/>
    </row>
    <row r="41" spans="1:10" ht="15.75">
      <c r="A41" s="126"/>
      <c r="B41" s="126"/>
      <c r="C41" s="128" t="s">
        <v>462</v>
      </c>
      <c r="D41" s="123"/>
      <c r="E41" s="123"/>
      <c r="F41" s="123"/>
      <c r="G41" s="123"/>
      <c r="H41" s="123"/>
      <c r="I41" s="123"/>
      <c r="J41" s="123"/>
    </row>
    <row r="42" spans="1:10" ht="15.75">
      <c r="A42" s="126"/>
      <c r="B42" s="123"/>
      <c r="C42" s="123" t="s">
        <v>463</v>
      </c>
      <c r="D42" s="123"/>
      <c r="E42" s="123"/>
      <c r="F42" s="123"/>
      <c r="G42" s="123"/>
      <c r="H42" s="123"/>
      <c r="I42" s="123"/>
      <c r="J42" s="123"/>
    </row>
    <row r="43" spans="1:10" ht="15.75">
      <c r="A43" s="126"/>
      <c r="B43" s="123"/>
      <c r="C43" s="123"/>
      <c r="D43" s="123"/>
      <c r="E43" s="123"/>
      <c r="F43" s="123"/>
      <c r="G43" s="123"/>
      <c r="H43" s="123"/>
      <c r="I43" s="123"/>
      <c r="J43" s="123"/>
    </row>
    <row r="44" spans="1:10" ht="15.75">
      <c r="A44" s="126"/>
      <c r="B44" s="127" t="s">
        <v>317</v>
      </c>
      <c r="C44" s="128" t="s">
        <v>464</v>
      </c>
      <c r="D44" s="123"/>
      <c r="E44" s="123"/>
      <c r="F44" s="123"/>
      <c r="G44" s="123"/>
      <c r="H44" s="123"/>
      <c r="I44" s="123"/>
      <c r="J44" s="123"/>
    </row>
    <row r="45" spans="1:10" ht="15.75">
      <c r="A45" s="126"/>
      <c r="B45" s="123"/>
      <c r="C45" s="128" t="s">
        <v>127</v>
      </c>
      <c r="D45" s="123"/>
      <c r="E45" s="123"/>
      <c r="F45" s="123"/>
      <c r="G45" s="123"/>
      <c r="H45" s="123"/>
      <c r="I45" s="123"/>
      <c r="J45" s="123"/>
    </row>
    <row r="46" spans="1:10" ht="15.75">
      <c r="A46" s="136"/>
      <c r="B46" s="128"/>
      <c r="C46" s="123" t="s">
        <v>470</v>
      </c>
      <c r="D46" s="123"/>
      <c r="E46" s="123"/>
      <c r="F46" s="123"/>
      <c r="G46" s="123"/>
      <c r="H46" s="123"/>
      <c r="I46" s="123"/>
      <c r="J46" s="123"/>
    </row>
    <row r="47" spans="1:12" ht="18">
      <c r="A47" s="117" t="s">
        <v>307</v>
      </c>
      <c r="B47" s="42"/>
      <c r="C47" s="117"/>
      <c r="D47" s="117"/>
      <c r="E47" s="117"/>
      <c r="F47" s="117"/>
      <c r="G47" s="117"/>
      <c r="H47" s="117"/>
      <c r="I47" s="117"/>
      <c r="J47" s="117"/>
      <c r="K47" s="117"/>
      <c r="L47" s="139"/>
    </row>
    <row r="48" spans="1:12" ht="18">
      <c r="A48" s="117" t="s">
        <v>483</v>
      </c>
      <c r="B48" s="42"/>
      <c r="C48" s="117"/>
      <c r="D48" s="117"/>
      <c r="E48" s="117"/>
      <c r="F48" s="117"/>
      <c r="G48" s="117"/>
      <c r="H48" s="117"/>
      <c r="I48" s="117"/>
      <c r="J48" s="117"/>
      <c r="K48" s="117"/>
      <c r="L48" s="139"/>
    </row>
    <row r="49" spans="1:12" ht="18">
      <c r="A49" s="117" t="s">
        <v>301</v>
      </c>
      <c r="B49" s="42"/>
      <c r="C49" s="117"/>
      <c r="D49" s="117"/>
      <c r="E49" s="117"/>
      <c r="F49" s="117"/>
      <c r="G49" s="117"/>
      <c r="H49" s="117"/>
      <c r="I49" s="117"/>
      <c r="J49" s="117"/>
      <c r="K49" s="117"/>
      <c r="L49" s="139"/>
    </row>
    <row r="50" spans="1:10" ht="15.75">
      <c r="A50" s="136"/>
      <c r="B50" s="128"/>
      <c r="C50" s="123"/>
      <c r="D50" s="123"/>
      <c r="E50" s="123"/>
      <c r="F50" s="123"/>
      <c r="G50" s="123"/>
      <c r="H50" s="123"/>
      <c r="I50" s="123"/>
      <c r="J50" s="123"/>
    </row>
    <row r="51" spans="1:10" ht="15.75">
      <c r="A51" s="136"/>
      <c r="B51" s="128"/>
      <c r="C51" s="123"/>
      <c r="D51" s="123"/>
      <c r="E51" s="123"/>
      <c r="F51" s="123"/>
      <c r="G51" s="123"/>
      <c r="H51" s="123"/>
      <c r="I51" s="123"/>
      <c r="J51" s="123"/>
    </row>
    <row r="52" spans="1:10" ht="15.75">
      <c r="A52" s="136"/>
      <c r="B52" s="128"/>
      <c r="C52" s="123"/>
      <c r="D52" s="123"/>
      <c r="E52" s="123"/>
      <c r="F52" s="123"/>
      <c r="G52" s="123"/>
      <c r="H52" s="123"/>
      <c r="I52" s="123"/>
      <c r="J52" s="123"/>
    </row>
    <row r="53" spans="1:10" ht="15.75">
      <c r="A53" s="135" t="s">
        <v>487</v>
      </c>
      <c r="B53" s="123"/>
      <c r="C53" s="123"/>
      <c r="D53" s="123"/>
      <c r="E53" s="123"/>
      <c r="F53" s="123"/>
      <c r="G53" s="123"/>
      <c r="H53" s="123"/>
      <c r="I53" s="123"/>
      <c r="J53" s="123"/>
    </row>
    <row r="54" spans="1:10" ht="15.75">
      <c r="A54" s="126"/>
      <c r="B54" s="123"/>
      <c r="C54" s="123"/>
      <c r="D54" s="123"/>
      <c r="E54" s="123"/>
      <c r="F54" s="123"/>
      <c r="G54" s="123"/>
      <c r="H54" s="123"/>
      <c r="I54" s="123"/>
      <c r="J54" s="123"/>
    </row>
    <row r="55" spans="1:10" ht="15.75">
      <c r="A55" s="127" t="s">
        <v>312</v>
      </c>
      <c r="B55" s="128" t="s">
        <v>514</v>
      </c>
      <c r="C55" s="123"/>
      <c r="D55" s="123"/>
      <c r="E55" s="123"/>
      <c r="F55" s="123"/>
      <c r="G55" s="123"/>
      <c r="H55" s="123"/>
      <c r="I55" s="123"/>
      <c r="J55" s="123"/>
    </row>
    <row r="56" spans="1:10" ht="15.75">
      <c r="A56" s="127"/>
      <c r="B56" s="123" t="s">
        <v>515</v>
      </c>
      <c r="C56" s="123"/>
      <c r="D56" s="123"/>
      <c r="E56" s="123"/>
      <c r="F56" s="123"/>
      <c r="G56" s="123"/>
      <c r="H56" s="123"/>
      <c r="I56" s="123"/>
      <c r="J56" s="123"/>
    </row>
    <row r="57" spans="1:10" ht="15.75">
      <c r="A57" s="127"/>
      <c r="B57" s="123" t="s">
        <v>513</v>
      </c>
      <c r="C57" s="123"/>
      <c r="D57" s="123"/>
      <c r="E57" s="123"/>
      <c r="F57" s="123"/>
      <c r="G57" s="123"/>
      <c r="H57" s="123"/>
      <c r="I57" s="123"/>
      <c r="J57" s="123"/>
    </row>
    <row r="58" spans="1:10" ht="15.75">
      <c r="A58" s="127"/>
      <c r="B58" s="123" t="s">
        <v>512</v>
      </c>
      <c r="C58" s="123"/>
      <c r="D58" s="123"/>
      <c r="E58" s="123"/>
      <c r="F58" s="123"/>
      <c r="G58" s="123"/>
      <c r="H58" s="123"/>
      <c r="I58" s="123"/>
      <c r="J58" s="123"/>
    </row>
    <row r="59" spans="1:10" ht="15.75">
      <c r="A59" s="127"/>
      <c r="B59" s="123"/>
      <c r="C59" s="123"/>
      <c r="D59" s="123"/>
      <c r="E59" s="123"/>
      <c r="F59" s="123"/>
      <c r="G59" s="123"/>
      <c r="H59" s="123"/>
      <c r="I59" s="123"/>
      <c r="J59" s="123"/>
    </row>
    <row r="60" spans="1:10" ht="15.75">
      <c r="A60" s="127" t="s">
        <v>313</v>
      </c>
      <c r="B60" s="128" t="s">
        <v>485</v>
      </c>
      <c r="C60" s="123"/>
      <c r="D60" s="123"/>
      <c r="E60" s="123"/>
      <c r="F60" s="123"/>
      <c r="G60" s="123"/>
      <c r="H60" s="123"/>
      <c r="I60" s="123"/>
      <c r="J60" s="123"/>
    </row>
    <row r="61" spans="1:10" ht="15.75">
      <c r="A61" s="127"/>
      <c r="B61" s="128" t="s">
        <v>486</v>
      </c>
      <c r="C61" s="123"/>
      <c r="D61" s="123"/>
      <c r="E61" s="123"/>
      <c r="F61" s="123"/>
      <c r="G61" s="123"/>
      <c r="H61" s="123"/>
      <c r="I61" s="123"/>
      <c r="J61" s="123"/>
    </row>
    <row r="62" spans="1:10" ht="15.75">
      <c r="A62" s="127"/>
      <c r="B62" s="123" t="s">
        <v>516</v>
      </c>
      <c r="C62" s="123"/>
      <c r="D62" s="123"/>
      <c r="E62" s="123"/>
      <c r="F62" s="123"/>
      <c r="G62" s="123"/>
      <c r="H62" s="123"/>
      <c r="I62" s="123"/>
      <c r="J62" s="123"/>
    </row>
    <row r="63" spans="1:10" ht="15.75">
      <c r="A63" s="127"/>
      <c r="B63" s="123"/>
      <c r="C63" s="123"/>
      <c r="D63" s="123"/>
      <c r="E63" s="123"/>
      <c r="F63" s="123"/>
      <c r="G63" s="123"/>
      <c r="H63" s="123"/>
      <c r="I63" s="123"/>
      <c r="J63" s="123"/>
    </row>
    <row r="64" spans="1:10" ht="15.75">
      <c r="A64" s="127" t="s">
        <v>315</v>
      </c>
      <c r="B64" s="128" t="s">
        <v>517</v>
      </c>
      <c r="C64" s="123"/>
      <c r="D64" s="123"/>
      <c r="E64" s="123"/>
      <c r="F64" s="123"/>
      <c r="G64" s="123"/>
      <c r="H64" s="123"/>
      <c r="I64" s="123"/>
      <c r="J64" s="123"/>
    </row>
    <row r="65" spans="1:10" ht="15.75">
      <c r="A65" s="126"/>
      <c r="B65" s="123" t="s">
        <v>518</v>
      </c>
      <c r="C65" s="123"/>
      <c r="D65" s="123"/>
      <c r="E65" s="123"/>
      <c r="F65" s="123"/>
      <c r="G65" s="123"/>
      <c r="H65" s="123"/>
      <c r="I65" s="123"/>
      <c r="J65" s="123"/>
    </row>
    <row r="66" spans="1:10" ht="15.75">
      <c r="A66" s="126"/>
      <c r="B66" s="128" t="s">
        <v>519</v>
      </c>
      <c r="C66" s="123"/>
      <c r="D66" s="123"/>
      <c r="E66" s="123"/>
      <c r="F66" s="123"/>
      <c r="G66" s="123"/>
      <c r="H66" s="123"/>
      <c r="I66" s="123"/>
      <c r="J66" s="123"/>
    </row>
    <row r="67" spans="1:10" ht="15.75">
      <c r="A67" s="126"/>
      <c r="B67" s="123"/>
      <c r="C67" s="123"/>
      <c r="D67" s="123"/>
      <c r="E67" s="123"/>
      <c r="F67" s="123"/>
      <c r="G67" s="123"/>
      <c r="H67" s="123"/>
      <c r="I67" s="123"/>
      <c r="J67" s="123"/>
    </row>
    <row r="68" spans="1:10" ht="15.75">
      <c r="A68" s="127" t="s">
        <v>317</v>
      </c>
      <c r="B68" s="128" t="s">
        <v>522</v>
      </c>
      <c r="C68" s="123"/>
      <c r="D68" s="123"/>
      <c r="E68" s="123"/>
      <c r="F68" s="123"/>
      <c r="G68" s="123"/>
      <c r="H68" s="123"/>
      <c r="I68" s="123"/>
      <c r="J68" s="123"/>
    </row>
    <row r="69" spans="1:10" ht="15.75">
      <c r="A69" s="127"/>
      <c r="B69" s="123" t="s">
        <v>520</v>
      </c>
      <c r="C69" s="123"/>
      <c r="D69" s="123"/>
      <c r="E69" s="123"/>
      <c r="F69" s="123"/>
      <c r="G69" s="123"/>
      <c r="H69" s="123"/>
      <c r="I69" s="123"/>
      <c r="J69" s="123"/>
    </row>
    <row r="70" spans="1:10" ht="15.75">
      <c r="A70" s="126"/>
      <c r="B70" s="123"/>
      <c r="C70" s="123"/>
      <c r="D70" s="123"/>
      <c r="E70" s="123"/>
      <c r="F70" s="123"/>
      <c r="G70" s="123"/>
      <c r="H70" s="123"/>
      <c r="I70" s="123"/>
      <c r="J70" s="123"/>
    </row>
    <row r="71" spans="1:10" ht="15.75">
      <c r="A71" s="127" t="s">
        <v>318</v>
      </c>
      <c r="B71" s="128" t="s">
        <v>524</v>
      </c>
      <c r="C71" s="123"/>
      <c r="D71" s="123"/>
      <c r="E71" s="123"/>
      <c r="F71" s="123"/>
      <c r="G71" s="123"/>
      <c r="H71" s="123"/>
      <c r="I71" s="123"/>
      <c r="J71" s="123"/>
    </row>
    <row r="72" spans="1:10" ht="15.75">
      <c r="A72" s="127"/>
      <c r="B72" s="128" t="s">
        <v>525</v>
      </c>
      <c r="C72" s="123"/>
      <c r="D72" s="123"/>
      <c r="E72" s="123"/>
      <c r="F72" s="123"/>
      <c r="G72" s="123"/>
      <c r="H72" s="123"/>
      <c r="I72" s="123"/>
      <c r="J72" s="123"/>
    </row>
    <row r="73" spans="1:10" ht="15.75">
      <c r="A73" s="127"/>
      <c r="B73" s="123" t="s">
        <v>523</v>
      </c>
      <c r="C73" s="123"/>
      <c r="D73" s="123"/>
      <c r="E73" s="123"/>
      <c r="F73" s="123"/>
      <c r="G73" s="123"/>
      <c r="H73" s="123"/>
      <c r="I73" s="123"/>
      <c r="J73" s="123"/>
    </row>
    <row r="74" spans="1:10" ht="15.75">
      <c r="A74" s="126"/>
      <c r="B74" s="123"/>
      <c r="C74" s="123"/>
      <c r="D74" s="123"/>
      <c r="E74" s="123"/>
      <c r="F74" s="123"/>
      <c r="G74" s="123"/>
      <c r="H74" s="123"/>
      <c r="I74" s="123"/>
      <c r="J74" s="123"/>
    </row>
    <row r="75" spans="1:10" ht="15.75">
      <c r="A75" s="127" t="s">
        <v>320</v>
      </c>
      <c r="B75" s="128" t="s">
        <v>526</v>
      </c>
      <c r="C75" s="123"/>
      <c r="D75" s="123"/>
      <c r="E75" s="123"/>
      <c r="F75" s="123"/>
      <c r="G75" s="123"/>
      <c r="H75" s="123"/>
      <c r="I75" s="123"/>
      <c r="J75" s="123"/>
    </row>
    <row r="76" spans="1:10" ht="15.75">
      <c r="A76" s="127"/>
      <c r="B76" s="128" t="s">
        <v>527</v>
      </c>
      <c r="C76" s="123"/>
      <c r="D76" s="123"/>
      <c r="E76" s="123"/>
      <c r="F76" s="123"/>
      <c r="G76" s="123"/>
      <c r="H76" s="123"/>
      <c r="I76" s="123"/>
      <c r="J76" s="123"/>
    </row>
    <row r="77" spans="1:10" ht="15.75">
      <c r="A77" s="126"/>
      <c r="B77" s="128" t="s">
        <v>528</v>
      </c>
      <c r="C77" s="123"/>
      <c r="D77" s="123"/>
      <c r="E77" s="123"/>
      <c r="F77" s="123"/>
      <c r="G77" s="123"/>
      <c r="H77" s="123"/>
      <c r="I77" s="123"/>
      <c r="J77" s="123"/>
    </row>
    <row r="78" spans="1:10" ht="15.75">
      <c r="A78" s="126"/>
      <c r="B78" s="128" t="s">
        <v>530</v>
      </c>
      <c r="C78" s="123"/>
      <c r="D78" s="123"/>
      <c r="E78" s="123"/>
      <c r="F78" s="123"/>
      <c r="G78" s="123"/>
      <c r="H78" s="123"/>
      <c r="I78" s="123"/>
      <c r="J78" s="123"/>
    </row>
    <row r="79" spans="1:10" ht="15.75">
      <c r="A79" s="126"/>
      <c r="B79" s="128" t="s">
        <v>529</v>
      </c>
      <c r="C79" s="123"/>
      <c r="D79" s="123"/>
      <c r="E79" s="123"/>
      <c r="F79" s="123"/>
      <c r="G79" s="123"/>
      <c r="H79" s="123"/>
      <c r="I79" s="123"/>
      <c r="J79" s="123"/>
    </row>
    <row r="80" spans="1:10" ht="15.75">
      <c r="A80" s="126"/>
      <c r="C80" s="123"/>
      <c r="D80" s="123"/>
      <c r="E80" s="123"/>
      <c r="F80" s="123"/>
      <c r="G80" s="123"/>
      <c r="H80" s="123"/>
      <c r="I80" s="123"/>
      <c r="J80" s="123"/>
    </row>
    <row r="81" spans="1:10" ht="15.75">
      <c r="A81" s="126"/>
      <c r="B81" s="123"/>
      <c r="C81" s="123"/>
      <c r="D81" s="123"/>
      <c r="E81" s="123"/>
      <c r="F81" s="123"/>
      <c r="G81" s="123"/>
      <c r="H81" s="123"/>
      <c r="I81" s="123"/>
      <c r="J81" s="123"/>
    </row>
    <row r="82" spans="1:10" ht="15.75">
      <c r="A82" s="126"/>
      <c r="B82" s="123"/>
      <c r="C82" s="123"/>
      <c r="D82" s="123"/>
      <c r="E82" s="123"/>
      <c r="F82" s="123"/>
      <c r="G82" s="123"/>
      <c r="H82" s="123"/>
      <c r="I82" s="123"/>
      <c r="J82" s="123"/>
    </row>
    <row r="83" spans="1:10" ht="15.75">
      <c r="A83" s="126"/>
      <c r="B83" s="123"/>
      <c r="C83" s="123"/>
      <c r="D83" s="123"/>
      <c r="E83" s="123"/>
      <c r="F83" s="123"/>
      <c r="G83" s="123"/>
      <c r="H83" s="123"/>
      <c r="I83" s="123"/>
      <c r="J83" s="123"/>
    </row>
    <row r="84" spans="1:10" ht="15.75">
      <c r="A84" s="126"/>
      <c r="B84" s="123"/>
      <c r="C84" s="123"/>
      <c r="D84" s="123"/>
      <c r="E84" s="123"/>
      <c r="F84" s="123"/>
      <c r="G84" s="123"/>
      <c r="H84" s="123"/>
      <c r="I84" s="123"/>
      <c r="J84" s="123"/>
    </row>
    <row r="85" spans="1:10" ht="15.75">
      <c r="A85" s="126"/>
      <c r="B85" s="123"/>
      <c r="C85" s="123"/>
      <c r="D85" s="123"/>
      <c r="E85" s="123"/>
      <c r="F85" s="123"/>
      <c r="G85" s="123"/>
      <c r="H85" s="123"/>
      <c r="I85" s="123"/>
      <c r="J85" s="123"/>
    </row>
    <row r="86" spans="1:10" ht="15.75">
      <c r="A86" s="126"/>
      <c r="B86" s="123"/>
      <c r="C86" s="123"/>
      <c r="D86" s="123"/>
      <c r="E86" s="123"/>
      <c r="F86" s="123"/>
      <c r="G86" s="123"/>
      <c r="H86" s="123"/>
      <c r="I86" s="123"/>
      <c r="J86" s="123"/>
    </row>
    <row r="87" spans="1:10" ht="15.75">
      <c r="A87" s="126"/>
      <c r="B87" s="123"/>
      <c r="C87" s="123"/>
      <c r="D87" s="123"/>
      <c r="E87" s="123"/>
      <c r="F87" s="123"/>
      <c r="G87" s="123"/>
      <c r="H87" s="123"/>
      <c r="I87" s="123"/>
      <c r="J87" s="123"/>
    </row>
    <row r="88" spans="1:10" ht="15.75">
      <c r="A88" s="126"/>
      <c r="B88" s="123"/>
      <c r="C88" s="123"/>
      <c r="D88" s="123"/>
      <c r="E88" s="123"/>
      <c r="F88" s="123"/>
      <c r="G88" s="123"/>
      <c r="H88" s="123"/>
      <c r="I88" s="123"/>
      <c r="J88" s="123"/>
    </row>
    <row r="89" spans="1:10" ht="15.75">
      <c r="A89" s="126"/>
      <c r="B89" s="123"/>
      <c r="C89" s="123"/>
      <c r="D89" s="123"/>
      <c r="E89" s="123"/>
      <c r="F89" s="123"/>
      <c r="G89" s="123"/>
      <c r="H89" s="123"/>
      <c r="I89" s="123"/>
      <c r="J89" s="123"/>
    </row>
    <row r="90" spans="1:10" ht="15.75">
      <c r="A90" s="126"/>
      <c r="B90" s="123"/>
      <c r="C90" s="123"/>
      <c r="D90" s="123"/>
      <c r="E90" s="123"/>
      <c r="F90" s="123"/>
      <c r="G90" s="123"/>
      <c r="H90" s="123"/>
      <c r="I90" s="123"/>
      <c r="J90" s="123"/>
    </row>
    <row r="91" spans="1:10" ht="15.75">
      <c r="A91" s="126"/>
      <c r="B91" s="123"/>
      <c r="C91" s="123"/>
      <c r="D91" s="123"/>
      <c r="E91" s="123"/>
      <c r="F91" s="123"/>
      <c r="G91" s="123"/>
      <c r="H91" s="123"/>
      <c r="I91" s="123"/>
      <c r="J91" s="123"/>
    </row>
    <row r="92" spans="1:10" ht="15.75">
      <c r="A92" s="126"/>
      <c r="B92" s="123"/>
      <c r="C92" s="123"/>
      <c r="D92" s="123"/>
      <c r="E92" s="123"/>
      <c r="F92" s="123"/>
      <c r="G92" s="123"/>
      <c r="H92" s="123"/>
      <c r="I92" s="123"/>
      <c r="J92" s="123"/>
    </row>
    <row r="93" spans="1:10" ht="15.75">
      <c r="A93" s="126"/>
      <c r="B93" s="123"/>
      <c r="C93" s="123"/>
      <c r="D93" s="123"/>
      <c r="E93" s="123"/>
      <c r="F93" s="123"/>
      <c r="G93" s="123"/>
      <c r="H93" s="123"/>
      <c r="I93" s="123"/>
      <c r="J93" s="123"/>
    </row>
    <row r="94" spans="1:10" ht="15.75">
      <c r="A94" s="126"/>
      <c r="B94" s="123"/>
      <c r="C94" s="123"/>
      <c r="D94" s="123"/>
      <c r="E94" s="123"/>
      <c r="F94" s="123"/>
      <c r="G94" s="123"/>
      <c r="H94" s="123"/>
      <c r="I94" s="123"/>
      <c r="J94" s="123"/>
    </row>
    <row r="95" spans="1:10" ht="15.75">
      <c r="A95" s="126"/>
      <c r="B95" s="123"/>
      <c r="C95" s="123"/>
      <c r="D95" s="123"/>
      <c r="E95" s="123"/>
      <c r="F95" s="123"/>
      <c r="G95" s="123"/>
      <c r="H95" s="123"/>
      <c r="I95" s="123"/>
      <c r="J95" s="123"/>
    </row>
    <row r="96" spans="1:10" ht="15.75">
      <c r="A96" s="126"/>
      <c r="B96" s="123"/>
      <c r="C96" s="123"/>
      <c r="D96" s="123"/>
      <c r="E96" s="123"/>
      <c r="F96" s="123"/>
      <c r="G96" s="123"/>
      <c r="H96" s="123"/>
      <c r="I96" s="123"/>
      <c r="J96" s="123"/>
    </row>
    <row r="97" spans="1:10" ht="15.75">
      <c r="A97" s="126"/>
      <c r="B97" s="123"/>
      <c r="C97" s="123"/>
      <c r="D97" s="123"/>
      <c r="E97" s="123"/>
      <c r="F97" s="123"/>
      <c r="G97" s="123"/>
      <c r="H97" s="123"/>
      <c r="I97" s="123"/>
      <c r="J97" s="123"/>
    </row>
    <row r="98" spans="1:10" ht="15.75">
      <c r="A98" s="126"/>
      <c r="B98" s="123"/>
      <c r="C98" s="123"/>
      <c r="D98" s="123"/>
      <c r="E98" s="123"/>
      <c r="F98" s="123"/>
      <c r="G98" s="123"/>
      <c r="H98" s="123"/>
      <c r="I98" s="123"/>
      <c r="J98" s="123"/>
    </row>
    <row r="99" spans="1:10" ht="15.75">
      <c r="A99" s="126"/>
      <c r="B99" s="123"/>
      <c r="C99" s="123"/>
      <c r="D99" s="123"/>
      <c r="E99" s="123"/>
      <c r="F99" s="123"/>
      <c r="G99" s="123"/>
      <c r="H99" s="123"/>
      <c r="I99" s="123"/>
      <c r="J99" s="123"/>
    </row>
    <row r="100" spans="1:10" ht="15.75">
      <c r="A100" s="126"/>
      <c r="B100" s="123"/>
      <c r="C100" s="123"/>
      <c r="D100" s="123"/>
      <c r="E100" s="123"/>
      <c r="F100" s="123"/>
      <c r="G100" s="123"/>
      <c r="H100" s="123"/>
      <c r="I100" s="123"/>
      <c r="J100" s="123"/>
    </row>
    <row r="101" spans="1:10" ht="15.75">
      <c r="A101" s="126"/>
      <c r="B101" s="123"/>
      <c r="C101" s="123"/>
      <c r="D101" s="123"/>
      <c r="E101" s="123"/>
      <c r="F101" s="123"/>
      <c r="G101" s="123"/>
      <c r="H101" s="123"/>
      <c r="I101" s="123"/>
      <c r="J101" s="123"/>
    </row>
    <row r="102" spans="1:10" ht="15.75">
      <c r="A102" s="126"/>
      <c r="B102" s="123"/>
      <c r="C102" s="123"/>
      <c r="D102" s="123"/>
      <c r="E102" s="123"/>
      <c r="F102" s="123"/>
      <c r="G102" s="123"/>
      <c r="H102" s="123"/>
      <c r="I102" s="123"/>
      <c r="J102" s="123"/>
    </row>
    <row r="103" spans="1:10" ht="15.75">
      <c r="A103" s="126"/>
      <c r="B103" s="123"/>
      <c r="C103" s="123"/>
      <c r="D103" s="123"/>
      <c r="E103" s="123"/>
      <c r="F103" s="123"/>
      <c r="G103" s="123"/>
      <c r="H103" s="123"/>
      <c r="I103" s="123"/>
      <c r="J103" s="123"/>
    </row>
    <row r="104" spans="1:10" ht="15.75">
      <c r="A104" s="126"/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1:10" ht="15.75">
      <c r="A105" s="126"/>
      <c r="B105" s="123"/>
      <c r="C105" s="123"/>
      <c r="D105" s="123"/>
      <c r="E105" s="123"/>
      <c r="F105" s="123"/>
      <c r="G105" s="123"/>
      <c r="H105" s="123"/>
      <c r="I105" s="123"/>
      <c r="J105" s="123"/>
    </row>
    <row r="106" spans="1:10" ht="15.75">
      <c r="A106" s="126"/>
      <c r="B106" s="123"/>
      <c r="C106" s="123"/>
      <c r="D106" s="123"/>
      <c r="E106" s="123"/>
      <c r="F106" s="123"/>
      <c r="G106" s="123"/>
      <c r="H106" s="123"/>
      <c r="I106" s="123"/>
      <c r="J106" s="123"/>
    </row>
    <row r="107" spans="1:10" ht="15.75">
      <c r="A107" s="126"/>
      <c r="B107" s="123"/>
      <c r="C107" s="123"/>
      <c r="D107" s="123"/>
      <c r="E107" s="123"/>
      <c r="F107" s="123"/>
      <c r="G107" s="123"/>
      <c r="H107" s="123"/>
      <c r="I107" s="123"/>
      <c r="J107" s="123"/>
    </row>
    <row r="108" spans="1:10" ht="1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</row>
    <row r="109" spans="1:10" ht="1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</row>
    <row r="110" spans="1:10" ht="1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</row>
    <row r="111" spans="1:10" ht="1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</row>
    <row r="112" spans="1:10" ht="1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</row>
    <row r="113" spans="1:10" ht="1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</row>
    <row r="114" spans="1:10" ht="1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</row>
    <row r="115" spans="1:10" ht="1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</row>
    <row r="116" spans="1:10" ht="1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</row>
    <row r="117" spans="1:10" ht="1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</row>
    <row r="118" spans="1:10" ht="1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</row>
    <row r="119" spans="1:10" ht="1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</row>
    <row r="120" spans="1:10" ht="1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</row>
    <row r="121" spans="1:10" ht="1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</row>
    <row r="122" spans="1:10" ht="1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</row>
    <row r="123" spans="1:10" ht="1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</row>
    <row r="124" spans="1:10" ht="1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</row>
    <row r="125" spans="1:10" ht="1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</row>
    <row r="126" spans="1:10" ht="1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</row>
    <row r="127" spans="1:10" ht="1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</row>
    <row r="128" spans="1:10" ht="1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</row>
    <row r="129" spans="1:10" ht="1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</row>
    <row r="130" spans="1:10" ht="1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</row>
    <row r="131" spans="1:10" ht="1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</row>
    <row r="132" spans="1:10" ht="1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</row>
    <row r="133" spans="1:10" ht="1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</row>
    <row r="134" spans="1:10" ht="1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</row>
    <row r="135" spans="1:10" ht="1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</row>
    <row r="136" spans="1:10" ht="1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</row>
    <row r="137" spans="1:10" ht="1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</row>
    <row r="138" spans="1:10" ht="1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</row>
    <row r="139" spans="1:10" ht="1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</row>
    <row r="140" spans="1:10" ht="1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</row>
    <row r="141" spans="1:10" ht="1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</row>
    <row r="142" spans="1:10" ht="1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</row>
    <row r="143" spans="1:10" ht="1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</row>
    <row r="144" spans="1:10" ht="1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</row>
    <row r="145" spans="1:10" ht="1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</row>
    <row r="146" spans="1:10" ht="1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</row>
    <row r="147" spans="1:10" ht="1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</row>
    <row r="148" spans="1:10" ht="1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</row>
    <row r="149" spans="1:10" ht="1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</row>
    <row r="150" spans="1:10" ht="1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</row>
    <row r="151" spans="1:10" ht="1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</row>
    <row r="152" spans="1:10" ht="1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</row>
    <row r="153" spans="1:10" ht="1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</row>
    <row r="154" spans="1:10" ht="1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</row>
    <row r="155" spans="1:10" ht="1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</row>
    <row r="156" spans="1:10" ht="1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</row>
    <row r="157" spans="1:10" ht="1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</row>
    <row r="158" spans="1:10" ht="1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</row>
    <row r="159" spans="1:10" ht="1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</row>
    <row r="160" spans="1:10" ht="1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</row>
    <row r="161" spans="1:10" ht="1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</row>
    <row r="162" spans="1:10" ht="1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</row>
    <row r="163" spans="1:10" ht="1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</row>
    <row r="164" spans="1:10" ht="1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</row>
    <row r="165" spans="1:10" ht="1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</row>
    <row r="166" spans="1:10" ht="1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</row>
    <row r="167" spans="1:10" ht="1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</row>
    <row r="168" spans="1:10" ht="1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</row>
    <row r="169" spans="1:10" ht="1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</row>
    <row r="170" spans="1:10" ht="1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</row>
    <row r="171" spans="1:10" ht="1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</row>
    <row r="172" spans="1:10" ht="1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</row>
    <row r="173" spans="1:10" ht="1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</row>
    <row r="174" spans="1:10" ht="1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</row>
    <row r="175" spans="1:10" ht="1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</row>
    <row r="176" spans="1:10" ht="1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</row>
    <row r="177" spans="1:10" ht="1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</row>
    <row r="178" spans="1:10" ht="1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</row>
    <row r="179" spans="1:10" ht="1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</row>
    <row r="180" spans="1:10" ht="1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r="181" spans="1:10" ht="1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</row>
    <row r="182" spans="1:10" ht="1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</row>
    <row r="183" spans="1:10" ht="1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</row>
    <row r="184" spans="1:10" ht="1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</row>
    <row r="185" spans="1:10" ht="1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</row>
    <row r="186" spans="1:10" ht="1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</row>
    <row r="187" spans="1:10" ht="1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</row>
    <row r="188" spans="1:10" ht="1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</row>
    <row r="189" spans="1:10" ht="1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</row>
    <row r="190" spans="1:10" ht="1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</row>
    <row r="191" spans="1:10" ht="1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</row>
    <row r="192" spans="1:10" ht="1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</row>
    <row r="193" spans="1:10" ht="1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</row>
    <row r="194" spans="1:10" ht="1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</row>
    <row r="195" spans="1:10" ht="1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</row>
    <row r="196" spans="1:10" ht="1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</row>
    <row r="197" spans="1:10" ht="1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</row>
    <row r="198" spans="1:10" ht="1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</row>
    <row r="199" spans="1:10" ht="1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</row>
    <row r="200" spans="1:10" ht="1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</row>
    <row r="201" spans="1:10" ht="1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</row>
    <row r="202" spans="1:10" ht="1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</row>
    <row r="203" spans="1:10" ht="1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</row>
    <row r="204" spans="1:10" ht="1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</row>
    <row r="205" spans="1:10" ht="1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</row>
    <row r="206" spans="1:10" ht="1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</row>
    <row r="207" spans="1:10" ht="1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</row>
    <row r="208" spans="1:10" ht="1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</row>
    <row r="209" spans="1:10" ht="1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</row>
    <row r="210" spans="1:10" ht="1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</row>
    <row r="211" spans="1:10" ht="1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</row>
    <row r="212" spans="1:10" ht="1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</row>
    <row r="213" spans="1:10" ht="1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</row>
    <row r="214" spans="1:10" ht="1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</row>
    <row r="215" spans="1:10" ht="1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</row>
  </sheetData>
  <sheetProtection password="CF2D" sheet="1" objects="1" scenarios="1"/>
  <printOptions/>
  <pageMargins left="1.02" right="0.75" top="0.5" bottom="0.51" header="0.5" footer="0.5"/>
  <pageSetup horizontalDpi="600" verticalDpi="600" orientation="portrait" scale="82" r:id="rId2"/>
  <rowBreaks count="3" manualBreakCount="3">
    <brk id="46" max="255" man="1"/>
    <brk id="79" max="255" man="1"/>
    <brk id="12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234"/>
  <sheetViews>
    <sheetView zoomScalePageLayoutView="0" workbookViewId="0" topLeftCell="A1">
      <selection activeCell="G11" sqref="G11"/>
    </sheetView>
  </sheetViews>
  <sheetFormatPr defaultColWidth="7.8515625" defaultRowHeight="12.75"/>
  <cols>
    <col min="1" max="1" width="3.57421875" style="74" customWidth="1"/>
    <col min="2" max="2" width="1.421875" style="74" customWidth="1"/>
    <col min="3" max="4" width="2.28125" style="74" customWidth="1"/>
    <col min="5" max="5" width="8.28125" style="74" customWidth="1"/>
    <col min="6" max="6" width="22.7109375" style="74" customWidth="1"/>
    <col min="7" max="7" width="13.28125" style="74" customWidth="1"/>
    <col min="8" max="8" width="2.28125" style="74" customWidth="1"/>
    <col min="9" max="9" width="13.28125" style="74" customWidth="1"/>
    <col min="10" max="10" width="9.7109375" style="74" customWidth="1"/>
    <col min="11" max="11" width="13.28125" style="74" customWidth="1"/>
    <col min="12" max="12" width="1.421875" style="74" customWidth="1"/>
    <col min="13" max="13" width="13.28125" style="74" customWidth="1"/>
    <col min="14" max="14" width="2.28125" style="74" customWidth="1"/>
    <col min="15" max="15" width="13.28125" style="74" customWidth="1"/>
    <col min="16" max="16" width="1.28515625" style="74" customWidth="1"/>
    <col min="17" max="16384" width="7.8515625" style="74" customWidth="1"/>
  </cols>
  <sheetData>
    <row r="1" spans="1:15" s="71" customFormat="1" ht="12" customHeight="1">
      <c r="A1" s="69">
        <f>+Open!G14</f>
        <v>0</v>
      </c>
      <c r="B1" s="7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" customHeight="1">
      <c r="A2" s="72" t="s">
        <v>642</v>
      </c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2" customHeight="1">
      <c r="A3" s="72"/>
      <c r="B3" s="73"/>
      <c r="C3" s="72"/>
      <c r="D3" s="72"/>
      <c r="E3" s="72"/>
      <c r="F3" s="88" t="s">
        <v>79</v>
      </c>
      <c r="G3" s="72"/>
      <c r="H3" s="72"/>
      <c r="I3" s="72"/>
      <c r="J3" s="72"/>
      <c r="K3" s="296">
        <f>+K5</f>
        <v>2020</v>
      </c>
      <c r="L3" s="72"/>
      <c r="M3" s="73"/>
      <c r="N3" s="72"/>
      <c r="O3" s="72"/>
    </row>
    <row r="4" ht="12" customHeight="1">
      <c r="L4" s="101"/>
    </row>
    <row r="5" spans="1:15" ht="12" customHeight="1">
      <c r="A5" s="455" t="s">
        <v>386</v>
      </c>
      <c r="B5" s="75"/>
      <c r="K5" s="103">
        <f>+Open!A1</f>
        <v>2020</v>
      </c>
      <c r="L5" s="252"/>
      <c r="M5" s="109">
        <f>+K5-1</f>
        <v>2019</v>
      </c>
      <c r="N5" s="76"/>
      <c r="O5" s="76">
        <f>+K5-2</f>
        <v>2018</v>
      </c>
    </row>
    <row r="6" spans="1:13" ht="12" customHeight="1">
      <c r="A6" s="77" t="s">
        <v>249</v>
      </c>
      <c r="C6" s="78" t="s">
        <v>582</v>
      </c>
      <c r="D6" s="73"/>
      <c r="E6" s="73"/>
      <c r="F6" s="73"/>
      <c r="G6" s="73"/>
      <c r="H6" s="73"/>
      <c r="I6" s="73"/>
      <c r="J6" s="73"/>
      <c r="K6" s="97"/>
      <c r="L6" s="253"/>
      <c r="M6" s="110"/>
    </row>
    <row r="7" spans="1:15" ht="12" customHeight="1">
      <c r="A7" s="79"/>
      <c r="C7" s="80" t="s">
        <v>583</v>
      </c>
      <c r="F7" s="81"/>
      <c r="J7" s="82" t="s">
        <v>596</v>
      </c>
      <c r="K7" s="104"/>
      <c r="L7" s="254"/>
      <c r="M7" s="111"/>
      <c r="N7" s="84"/>
      <c r="O7" s="84"/>
    </row>
    <row r="8" spans="1:15" ht="12" customHeight="1">
      <c r="A8" s="449"/>
      <c r="B8" s="110"/>
      <c r="D8" s="82" t="s">
        <v>645</v>
      </c>
      <c r="F8" s="82"/>
      <c r="J8" s="82" t="s">
        <v>596</v>
      </c>
      <c r="K8" s="473"/>
      <c r="L8" s="254"/>
      <c r="M8" s="245"/>
      <c r="N8" s="83"/>
      <c r="O8" s="247"/>
    </row>
    <row r="9" spans="1:15" ht="12" customHeight="1">
      <c r="A9" s="448"/>
      <c r="B9" s="110"/>
      <c r="D9" s="74" t="s">
        <v>585</v>
      </c>
      <c r="G9" s="98" t="s">
        <v>586</v>
      </c>
      <c r="I9" s="98" t="s">
        <v>587</v>
      </c>
      <c r="J9" s="82" t="s">
        <v>596</v>
      </c>
      <c r="K9" s="106"/>
      <c r="L9" s="254"/>
      <c r="M9" s="106"/>
      <c r="N9" s="84"/>
      <c r="O9" s="111"/>
    </row>
    <row r="10" spans="1:15" ht="12" customHeight="1">
      <c r="A10" s="449"/>
      <c r="B10" s="110"/>
      <c r="E10" s="74" t="s">
        <v>588</v>
      </c>
      <c r="G10" s="471"/>
      <c r="H10" s="84"/>
      <c r="I10" s="114"/>
      <c r="J10" s="82" t="s">
        <v>596</v>
      </c>
      <c r="K10" s="243" t="str">
        <f>IF((G10-I10)&lt;1,"0",G10-I10)</f>
        <v>0</v>
      </c>
      <c r="L10" s="254"/>
      <c r="M10" s="479"/>
      <c r="N10" s="84"/>
      <c r="O10" s="247"/>
    </row>
    <row r="11" spans="1:15" ht="12" customHeight="1">
      <c r="A11" s="449"/>
      <c r="B11" s="110"/>
      <c r="E11" s="82" t="s">
        <v>105</v>
      </c>
      <c r="G11" s="472"/>
      <c r="H11" s="84"/>
      <c r="I11" s="115"/>
      <c r="J11" s="82" t="s">
        <v>596</v>
      </c>
      <c r="K11" s="243" t="str">
        <f>IF((G11-I11)&lt;1,"0",G11-I11)</f>
        <v>0</v>
      </c>
      <c r="L11" s="254"/>
      <c r="M11" s="479"/>
      <c r="N11" s="84"/>
      <c r="O11" s="247"/>
    </row>
    <row r="12" spans="1:15" ht="12" customHeight="1">
      <c r="A12" s="449"/>
      <c r="B12" s="110"/>
      <c r="E12" s="82" t="s">
        <v>597</v>
      </c>
      <c r="G12" s="472"/>
      <c r="H12" s="84"/>
      <c r="I12" s="115"/>
      <c r="J12" s="82" t="s">
        <v>596</v>
      </c>
      <c r="K12" s="243" t="str">
        <f>IF((G12-I12)&lt;1,"0",G12-I12)</f>
        <v>0</v>
      </c>
      <c r="L12" s="254"/>
      <c r="M12" s="479"/>
      <c r="N12" s="84"/>
      <c r="O12" s="247"/>
    </row>
    <row r="13" spans="1:15" ht="12" customHeight="1">
      <c r="A13" s="449"/>
      <c r="B13" s="110"/>
      <c r="E13" s="74" t="s">
        <v>569</v>
      </c>
      <c r="G13" s="472"/>
      <c r="H13" s="84"/>
      <c r="I13" s="115"/>
      <c r="J13" s="82" t="s">
        <v>596</v>
      </c>
      <c r="K13" s="243" t="str">
        <f>IF((G13-I13)&lt;1,"0",G13-I13)</f>
        <v>0</v>
      </c>
      <c r="L13" s="254"/>
      <c r="M13" s="479"/>
      <c r="N13" s="84"/>
      <c r="O13" s="247"/>
    </row>
    <row r="14" spans="1:15" ht="12" customHeight="1">
      <c r="A14" s="449"/>
      <c r="B14" s="110"/>
      <c r="D14" s="82" t="s">
        <v>45</v>
      </c>
      <c r="G14" s="84"/>
      <c r="H14" s="84"/>
      <c r="I14" s="84"/>
      <c r="J14" s="82" t="s">
        <v>596</v>
      </c>
      <c r="K14" s="474"/>
      <c r="L14" s="254"/>
      <c r="M14" s="245"/>
      <c r="N14" s="83"/>
      <c r="O14" s="247"/>
    </row>
    <row r="15" spans="1:15" ht="12" customHeight="1">
      <c r="A15" s="449"/>
      <c r="B15" s="110"/>
      <c r="D15" s="82" t="s">
        <v>641</v>
      </c>
      <c r="G15" s="84"/>
      <c r="H15" s="84"/>
      <c r="I15" s="84"/>
      <c r="J15" s="82" t="s">
        <v>596</v>
      </c>
      <c r="K15" s="483"/>
      <c r="L15" s="254"/>
      <c r="M15" s="484"/>
      <c r="N15" s="83"/>
      <c r="O15" s="116"/>
    </row>
    <row r="16" spans="1:15" ht="12" customHeight="1">
      <c r="A16" s="448"/>
      <c r="B16" s="110"/>
      <c r="C16" s="74" t="s">
        <v>589</v>
      </c>
      <c r="G16" s="84"/>
      <c r="H16" s="84"/>
      <c r="I16" s="84"/>
      <c r="J16" s="82" t="s">
        <v>596</v>
      </c>
      <c r="K16" s="106">
        <f>SUM(K8:K15)</f>
        <v>0</v>
      </c>
      <c r="L16" s="254"/>
      <c r="M16" s="106">
        <f>SUM(M8:M15)</f>
        <v>0</v>
      </c>
      <c r="N16" s="84"/>
      <c r="O16" s="113">
        <f>SUM(O8:O15)</f>
        <v>0</v>
      </c>
    </row>
    <row r="17" spans="1:15" ht="6" customHeight="1">
      <c r="A17" s="448"/>
      <c r="B17" s="110"/>
      <c r="G17" s="84"/>
      <c r="H17" s="84"/>
      <c r="I17" s="84"/>
      <c r="J17" s="82" t="s">
        <v>596</v>
      </c>
      <c r="K17" s="480"/>
      <c r="L17" s="254"/>
      <c r="M17" s="480"/>
      <c r="N17" s="84"/>
      <c r="O17" s="111"/>
    </row>
    <row r="18" spans="1:15" ht="12" customHeight="1">
      <c r="A18" s="448"/>
      <c r="B18" s="110"/>
      <c r="C18" s="80" t="s">
        <v>590</v>
      </c>
      <c r="G18" s="99" t="s">
        <v>591</v>
      </c>
      <c r="H18" s="84"/>
      <c r="I18" s="99" t="s">
        <v>572</v>
      </c>
      <c r="J18" s="82" t="s">
        <v>596</v>
      </c>
      <c r="K18" s="480"/>
      <c r="L18" s="254"/>
      <c r="M18" s="480"/>
      <c r="N18" s="84"/>
      <c r="O18" s="111"/>
    </row>
    <row r="19" spans="1:15" ht="12" customHeight="1">
      <c r="A19" s="449"/>
      <c r="B19" s="110"/>
      <c r="D19" s="82" t="s">
        <v>643</v>
      </c>
      <c r="G19" s="471"/>
      <c r="H19" s="84"/>
      <c r="I19" s="471"/>
      <c r="J19" s="82" t="s">
        <v>596</v>
      </c>
      <c r="K19" s="243" t="str">
        <f>IF((G19-I19)&lt;1,"0",G19-I19)</f>
        <v>0</v>
      </c>
      <c r="L19" s="254"/>
      <c r="M19" s="479"/>
      <c r="N19" s="84"/>
      <c r="O19" s="247"/>
    </row>
    <row r="20" spans="1:15" ht="12" customHeight="1">
      <c r="A20" s="449"/>
      <c r="B20" s="110"/>
      <c r="D20" s="74" t="s">
        <v>644</v>
      </c>
      <c r="G20" s="472"/>
      <c r="H20" s="84"/>
      <c r="I20" s="472"/>
      <c r="J20" s="82" t="s">
        <v>596</v>
      </c>
      <c r="K20" s="243" t="str">
        <f>IF((G20-I20)&lt;1,"0",G20-I20)</f>
        <v>0</v>
      </c>
      <c r="L20" s="254"/>
      <c r="M20" s="479"/>
      <c r="N20" s="84"/>
      <c r="O20" s="247"/>
    </row>
    <row r="21" spans="1:15" ht="12" customHeight="1">
      <c r="A21" s="449"/>
      <c r="B21" s="110"/>
      <c r="D21" s="82" t="s">
        <v>592</v>
      </c>
      <c r="G21" s="472"/>
      <c r="H21" s="84"/>
      <c r="I21" s="472"/>
      <c r="J21" s="82" t="s">
        <v>596</v>
      </c>
      <c r="K21" s="243" t="str">
        <f>IF((G21-I21)&lt;1,"0",G21-I21)</f>
        <v>0</v>
      </c>
      <c r="L21" s="254"/>
      <c r="M21" s="479"/>
      <c r="N21" s="84"/>
      <c r="O21" s="247"/>
    </row>
    <row r="22" spans="1:15" ht="12" customHeight="1">
      <c r="A22" s="449"/>
      <c r="B22" s="110"/>
      <c r="D22" s="74" t="s">
        <v>593</v>
      </c>
      <c r="G22" s="472"/>
      <c r="H22" s="84"/>
      <c r="I22" s="472"/>
      <c r="J22" s="82" t="s">
        <v>596</v>
      </c>
      <c r="K22" s="243" t="str">
        <f>IF((G22-I22)&lt;1,"0",G22-I22)</f>
        <v>0</v>
      </c>
      <c r="L22" s="254"/>
      <c r="M22" s="479"/>
      <c r="N22" s="84"/>
      <c r="O22" s="247"/>
    </row>
    <row r="23" spans="1:15" ht="12" customHeight="1">
      <c r="A23" s="449"/>
      <c r="B23" s="110"/>
      <c r="D23" s="82" t="s">
        <v>330</v>
      </c>
      <c r="G23" s="115"/>
      <c r="H23" s="84"/>
      <c r="I23" s="115"/>
      <c r="J23" s="82" t="s">
        <v>596</v>
      </c>
      <c r="K23" s="243" t="str">
        <f>IF((G23-I23)&lt;1,"0",G23-I23)</f>
        <v>0</v>
      </c>
      <c r="L23" s="254"/>
      <c r="M23" s="479"/>
      <c r="N23" s="84"/>
      <c r="O23" s="247"/>
    </row>
    <row r="24" spans="1:15" ht="12" customHeight="1">
      <c r="A24" s="449"/>
      <c r="B24" s="110"/>
      <c r="D24" s="74" t="s">
        <v>595</v>
      </c>
      <c r="G24" s="115"/>
      <c r="H24" s="84"/>
      <c r="I24" s="86" t="s">
        <v>638</v>
      </c>
      <c r="J24" s="82" t="s">
        <v>596</v>
      </c>
      <c r="K24" s="107" t="str">
        <f>IF(G24&lt;1,"0",G24)</f>
        <v>0</v>
      </c>
      <c r="L24" s="254"/>
      <c r="M24" s="478"/>
      <c r="N24" s="84"/>
      <c r="O24" s="112"/>
    </row>
    <row r="25" spans="1:15" ht="12" customHeight="1">
      <c r="A25" s="448"/>
      <c r="B25" s="110"/>
      <c r="C25" s="82" t="s">
        <v>490</v>
      </c>
      <c r="G25" s="84"/>
      <c r="H25" s="84"/>
      <c r="I25" s="84"/>
      <c r="J25" s="82" t="s">
        <v>596</v>
      </c>
      <c r="K25" s="106">
        <f>SUM(K19:K24)</f>
        <v>0</v>
      </c>
      <c r="L25" s="254"/>
      <c r="M25" s="106">
        <f>SUM(M19:M24)</f>
        <v>0</v>
      </c>
      <c r="N25" s="84"/>
      <c r="O25" s="113">
        <f>SUM(O19:O24)</f>
        <v>0</v>
      </c>
    </row>
    <row r="26" spans="1:15" ht="6" customHeight="1">
      <c r="A26" s="448"/>
      <c r="B26" s="110"/>
      <c r="G26" s="84"/>
      <c r="H26" s="84"/>
      <c r="I26" s="84"/>
      <c r="J26" s="82" t="s">
        <v>596</v>
      </c>
      <c r="K26" s="105"/>
      <c r="L26" s="254"/>
      <c r="M26" s="480"/>
      <c r="N26" s="84"/>
      <c r="O26" s="111"/>
    </row>
    <row r="27" spans="1:15" ht="12" customHeight="1">
      <c r="A27" s="449"/>
      <c r="B27" s="110"/>
      <c r="C27" s="87" t="s">
        <v>114</v>
      </c>
      <c r="G27" s="84"/>
      <c r="H27" s="84"/>
      <c r="I27" s="84"/>
      <c r="J27" s="82" t="s">
        <v>596</v>
      </c>
      <c r="K27" s="245"/>
      <c r="L27" s="254"/>
      <c r="M27" s="245"/>
      <c r="N27" s="83"/>
      <c r="O27" s="247"/>
    </row>
    <row r="28" spans="1:15" ht="12" customHeight="1">
      <c r="A28" s="449"/>
      <c r="B28" s="110"/>
      <c r="C28" s="87" t="s">
        <v>639</v>
      </c>
      <c r="G28" s="84"/>
      <c r="H28" s="84"/>
      <c r="I28" s="84"/>
      <c r="J28" s="82" t="s">
        <v>596</v>
      </c>
      <c r="K28" s="483"/>
      <c r="L28" s="254"/>
      <c r="M28" s="246"/>
      <c r="N28" s="84"/>
      <c r="O28" s="112"/>
    </row>
    <row r="29" spans="1:15" ht="6" customHeight="1">
      <c r="A29" s="448"/>
      <c r="B29" s="110"/>
      <c r="G29" s="84"/>
      <c r="H29" s="84"/>
      <c r="I29" s="84"/>
      <c r="J29" s="82" t="s">
        <v>596</v>
      </c>
      <c r="K29" s="108"/>
      <c r="L29" s="254"/>
      <c r="M29" s="106"/>
      <c r="N29" s="84"/>
      <c r="O29" s="113"/>
    </row>
    <row r="30" spans="1:15" ht="12" customHeight="1" thickBot="1">
      <c r="A30" s="448"/>
      <c r="B30" s="110"/>
      <c r="C30" s="88" t="s">
        <v>640</v>
      </c>
      <c r="D30" s="75"/>
      <c r="E30" s="75"/>
      <c r="F30" s="75"/>
      <c r="G30" s="89"/>
      <c r="H30" s="89"/>
      <c r="I30" s="89"/>
      <c r="J30" s="82" t="s">
        <v>596</v>
      </c>
      <c r="K30" s="482">
        <f>+K16+K25+K27+K28</f>
        <v>0</v>
      </c>
      <c r="L30" s="476"/>
      <c r="M30" s="482">
        <f>+M16+M25+M27+M28</f>
        <v>0</v>
      </c>
      <c r="N30" s="89"/>
      <c r="O30" s="477">
        <f>+O16+O25+O27+O28</f>
        <v>0</v>
      </c>
    </row>
    <row r="31" spans="1:15" ht="6" customHeight="1" thickTop="1">
      <c r="A31" s="448"/>
      <c r="B31" s="110"/>
      <c r="G31" s="84"/>
      <c r="H31" s="84"/>
      <c r="I31" s="84"/>
      <c r="J31" s="82" t="s">
        <v>596</v>
      </c>
      <c r="K31" s="108"/>
      <c r="L31" s="254"/>
      <c r="M31" s="106"/>
      <c r="N31" s="84"/>
      <c r="O31" s="113"/>
    </row>
    <row r="32" spans="1:15" ht="12" customHeight="1">
      <c r="A32" s="448"/>
      <c r="B32" s="110"/>
      <c r="C32" s="78" t="s">
        <v>635</v>
      </c>
      <c r="D32" s="73"/>
      <c r="E32" s="73"/>
      <c r="F32" s="73"/>
      <c r="G32" s="90"/>
      <c r="H32" s="90"/>
      <c r="I32" s="90"/>
      <c r="J32" s="73"/>
      <c r="K32" s="105"/>
      <c r="L32" s="254"/>
      <c r="M32" s="480"/>
      <c r="N32" s="84"/>
      <c r="O32" s="111"/>
    </row>
    <row r="33" spans="1:15" ht="12" customHeight="1">
      <c r="A33" s="448"/>
      <c r="B33" s="110"/>
      <c r="C33" s="74" t="s">
        <v>584</v>
      </c>
      <c r="G33" s="84"/>
      <c r="H33" s="84"/>
      <c r="I33" s="84"/>
      <c r="J33" s="82" t="s">
        <v>596</v>
      </c>
      <c r="K33" s="105"/>
      <c r="L33" s="254"/>
      <c r="M33" s="480"/>
      <c r="N33" s="84"/>
      <c r="O33" s="111"/>
    </row>
    <row r="34" spans="1:15" ht="12" customHeight="1">
      <c r="A34" s="449"/>
      <c r="B34" s="110"/>
      <c r="D34" s="74" t="s">
        <v>598</v>
      </c>
      <c r="G34" s="84"/>
      <c r="H34" s="84"/>
      <c r="I34" s="84"/>
      <c r="J34" s="82" t="s">
        <v>596</v>
      </c>
      <c r="K34" s="473"/>
      <c r="L34" s="254"/>
      <c r="M34" s="245"/>
      <c r="N34" s="84"/>
      <c r="O34" s="247"/>
    </row>
    <row r="35" spans="1:15" ht="12" customHeight="1">
      <c r="A35" s="449"/>
      <c r="B35" s="110"/>
      <c r="D35" s="82" t="s">
        <v>46</v>
      </c>
      <c r="G35" s="84"/>
      <c r="H35" s="84"/>
      <c r="I35" s="84"/>
      <c r="J35" s="82" t="s">
        <v>596</v>
      </c>
      <c r="K35" s="473"/>
      <c r="L35" s="254"/>
      <c r="M35" s="485"/>
      <c r="N35" s="84"/>
      <c r="O35" s="248"/>
    </row>
    <row r="36" spans="1:15" ht="12" customHeight="1">
      <c r="A36" s="449"/>
      <c r="B36" s="110"/>
      <c r="D36" s="82" t="s">
        <v>47</v>
      </c>
      <c r="G36" s="84"/>
      <c r="H36" s="84"/>
      <c r="I36" s="84"/>
      <c r="J36" s="82" t="s">
        <v>596</v>
      </c>
      <c r="K36" s="473"/>
      <c r="L36" s="254"/>
      <c r="M36" s="486"/>
      <c r="N36" s="83"/>
      <c r="O36" s="249"/>
    </row>
    <row r="37" spans="1:15" ht="12" customHeight="1">
      <c r="A37" s="449"/>
      <c r="B37" s="110"/>
      <c r="D37" s="82" t="s">
        <v>48</v>
      </c>
      <c r="G37" s="84"/>
      <c r="H37" s="84"/>
      <c r="I37" s="84"/>
      <c r="J37" s="82" t="s">
        <v>596</v>
      </c>
      <c r="K37" s="473"/>
      <c r="L37" s="254"/>
      <c r="M37" s="245"/>
      <c r="N37" s="83"/>
      <c r="O37" s="247"/>
    </row>
    <row r="38" spans="1:15" ht="12" customHeight="1">
      <c r="A38" s="449"/>
      <c r="B38" s="110"/>
      <c r="D38" s="82" t="s">
        <v>49</v>
      </c>
      <c r="G38" s="84"/>
      <c r="H38" s="84"/>
      <c r="I38" s="84"/>
      <c r="J38" s="82" t="s">
        <v>596</v>
      </c>
      <c r="K38" s="473"/>
      <c r="L38" s="254"/>
      <c r="M38" s="245"/>
      <c r="N38" s="83"/>
      <c r="O38" s="247"/>
    </row>
    <row r="39" spans="1:15" ht="12" customHeight="1">
      <c r="A39" s="449"/>
      <c r="B39" s="110"/>
      <c r="D39" s="82" t="s">
        <v>331</v>
      </c>
      <c r="G39" s="84"/>
      <c r="H39" s="84"/>
      <c r="I39" s="84"/>
      <c r="J39" s="82" t="s">
        <v>596</v>
      </c>
      <c r="K39" s="483"/>
      <c r="L39" s="254"/>
      <c r="M39" s="246"/>
      <c r="N39" s="84"/>
      <c r="O39" s="112"/>
    </row>
    <row r="40" spans="1:15" ht="12" customHeight="1">
      <c r="A40" s="448"/>
      <c r="B40" s="110"/>
      <c r="C40" s="82" t="s">
        <v>604</v>
      </c>
      <c r="G40" s="84"/>
      <c r="H40" s="84"/>
      <c r="I40" s="84"/>
      <c r="J40" s="82" t="s">
        <v>596</v>
      </c>
      <c r="K40" s="106">
        <f>SUM(K34:K39)</f>
        <v>0</v>
      </c>
      <c r="L40" s="254"/>
      <c r="M40" s="106">
        <f>SUM(M34:M39)</f>
        <v>0</v>
      </c>
      <c r="N40" s="84"/>
      <c r="O40" s="113">
        <f>SUM(O34:O39)</f>
        <v>0</v>
      </c>
    </row>
    <row r="41" spans="1:15" ht="6" customHeight="1">
      <c r="A41" s="448"/>
      <c r="B41" s="110"/>
      <c r="G41" s="84"/>
      <c r="H41" s="84"/>
      <c r="I41" s="84"/>
      <c r="J41" s="82" t="s">
        <v>596</v>
      </c>
      <c r="K41" s="105"/>
      <c r="L41" s="254"/>
      <c r="M41" s="480"/>
      <c r="N41" s="84"/>
      <c r="O41" s="111"/>
    </row>
    <row r="42" spans="1:15" ht="12" customHeight="1">
      <c r="A42" s="448"/>
      <c r="B42" s="110"/>
      <c r="C42" s="74" t="s">
        <v>599</v>
      </c>
      <c r="G42" s="99" t="s">
        <v>637</v>
      </c>
      <c r="H42" s="85"/>
      <c r="I42" s="99" t="s">
        <v>636</v>
      </c>
      <c r="J42" s="82"/>
      <c r="K42" s="105"/>
      <c r="L42" s="254"/>
      <c r="M42" s="480"/>
      <c r="N42" s="84"/>
      <c r="O42" s="111"/>
    </row>
    <row r="43" spans="1:15" ht="12" customHeight="1">
      <c r="A43" s="449"/>
      <c r="B43" s="110"/>
      <c r="D43" s="74" t="s">
        <v>600</v>
      </c>
      <c r="G43" s="114"/>
      <c r="H43" s="84"/>
      <c r="I43" s="114"/>
      <c r="J43" s="82"/>
      <c r="K43" s="243" t="str">
        <f>IF((G43-I43)&lt;1,"0",G43-I43)</f>
        <v>0</v>
      </c>
      <c r="L43" s="254"/>
      <c r="M43" s="479"/>
      <c r="N43" s="84"/>
      <c r="O43" s="247"/>
    </row>
    <row r="44" spans="1:15" ht="12" customHeight="1">
      <c r="A44" s="449"/>
      <c r="B44" s="110"/>
      <c r="D44" s="74" t="s">
        <v>601</v>
      </c>
      <c r="G44" s="115"/>
      <c r="H44" s="84"/>
      <c r="I44" s="115"/>
      <c r="J44" s="82"/>
      <c r="K44" s="243" t="str">
        <f>IF((G44-I44)&lt;1,"0",G44-I44)</f>
        <v>0</v>
      </c>
      <c r="L44" s="254"/>
      <c r="M44" s="479"/>
      <c r="N44" s="84"/>
      <c r="O44" s="247"/>
    </row>
    <row r="45" spans="1:15" ht="12" customHeight="1">
      <c r="A45" s="449"/>
      <c r="B45" s="110"/>
      <c r="D45" s="82" t="s">
        <v>105</v>
      </c>
      <c r="G45" s="115"/>
      <c r="H45" s="84"/>
      <c r="I45" s="115"/>
      <c r="J45" s="82"/>
      <c r="K45" s="243" t="str">
        <f>IF((G45-I45)&lt;1,"0",G45-I45)</f>
        <v>0</v>
      </c>
      <c r="L45" s="254"/>
      <c r="M45" s="479"/>
      <c r="N45" s="84"/>
      <c r="O45" s="247"/>
    </row>
    <row r="46" spans="1:15" ht="12" customHeight="1">
      <c r="A46" s="449"/>
      <c r="B46" s="110"/>
      <c r="D46" s="82" t="s">
        <v>57</v>
      </c>
      <c r="G46" s="472"/>
      <c r="H46" s="84"/>
      <c r="I46" s="472"/>
      <c r="J46" s="82" t="s">
        <v>596</v>
      </c>
      <c r="K46" s="243" t="str">
        <f>IF((G46-I46)&lt;1,"0",G46-I46)</f>
        <v>0</v>
      </c>
      <c r="L46" s="254"/>
      <c r="M46" s="479"/>
      <c r="N46" s="84"/>
      <c r="O46" s="247"/>
    </row>
    <row r="47" spans="1:15" ht="12" customHeight="1">
      <c r="A47" s="449"/>
      <c r="B47" s="110"/>
      <c r="D47" s="74" t="s">
        <v>602</v>
      </c>
      <c r="G47" s="472"/>
      <c r="H47" s="84"/>
      <c r="I47" s="115"/>
      <c r="J47" s="82" t="s">
        <v>596</v>
      </c>
      <c r="K47" s="243" t="str">
        <f>IF((G47-I47)&lt;1,"0",G47-I47)</f>
        <v>0</v>
      </c>
      <c r="L47" s="254"/>
      <c r="M47" s="479"/>
      <c r="N47" s="84"/>
      <c r="O47" s="247"/>
    </row>
    <row r="48" spans="1:15" ht="12" customHeight="1">
      <c r="A48" s="449"/>
      <c r="B48" s="110"/>
      <c r="C48" s="74" t="s">
        <v>564</v>
      </c>
      <c r="D48" s="74" t="s">
        <v>569</v>
      </c>
      <c r="G48" s="115"/>
      <c r="H48" s="84"/>
      <c r="I48" s="86" t="s">
        <v>638</v>
      </c>
      <c r="J48" s="82" t="s">
        <v>596</v>
      </c>
      <c r="K48" s="107" t="str">
        <f>IF(G48&lt;1,"0",G48)</f>
        <v>0</v>
      </c>
      <c r="L48" s="254"/>
      <c r="M48" s="478"/>
      <c r="N48" s="84"/>
      <c r="O48" s="112"/>
    </row>
    <row r="49" spans="1:15" ht="12" customHeight="1">
      <c r="A49" s="448"/>
      <c r="B49" s="110"/>
      <c r="C49" s="82" t="s">
        <v>491</v>
      </c>
      <c r="G49" s="71"/>
      <c r="J49" s="82" t="s">
        <v>596</v>
      </c>
      <c r="K49" s="244">
        <f>SUM(K43:K48)</f>
        <v>0</v>
      </c>
      <c r="L49" s="254"/>
      <c r="M49" s="244">
        <f>SUM(M43:M48)</f>
        <v>0</v>
      </c>
      <c r="N49" s="84"/>
      <c r="O49" s="250">
        <f>SUM(O43:O48)</f>
        <v>0</v>
      </c>
    </row>
    <row r="50" spans="1:15" ht="12" customHeight="1">
      <c r="A50" s="448"/>
      <c r="B50" s="110"/>
      <c r="C50" s="82" t="s">
        <v>50</v>
      </c>
      <c r="J50" s="451" t="s">
        <v>596</v>
      </c>
      <c r="K50" s="492">
        <f>+K40+K49</f>
        <v>0</v>
      </c>
      <c r="L50" s="450"/>
      <c r="M50" s="466">
        <f>+M40+M49</f>
        <v>0</v>
      </c>
      <c r="N50" s="468"/>
      <c r="O50" s="467">
        <f>+O40+O49</f>
        <v>0</v>
      </c>
    </row>
    <row r="51" spans="1:15" ht="6" customHeight="1">
      <c r="A51" s="448"/>
      <c r="B51" s="110"/>
      <c r="J51" s="82" t="s">
        <v>596</v>
      </c>
      <c r="K51" s="105"/>
      <c r="L51" s="254"/>
      <c r="M51" s="480"/>
      <c r="N51" s="84"/>
      <c r="O51" s="113"/>
    </row>
    <row r="52" spans="1:15" ht="12" customHeight="1">
      <c r="A52" s="449"/>
      <c r="B52" s="110"/>
      <c r="C52" s="82" t="s">
        <v>634</v>
      </c>
      <c r="J52" s="82" t="s">
        <v>596</v>
      </c>
      <c r="K52" s="475"/>
      <c r="L52" s="254"/>
      <c r="M52" s="245"/>
      <c r="N52" s="84"/>
      <c r="O52" s="247"/>
    </row>
    <row r="53" spans="1:15" ht="6" customHeight="1">
      <c r="A53" s="448"/>
      <c r="B53" s="110"/>
      <c r="J53" s="82"/>
      <c r="K53" s="105"/>
      <c r="L53" s="254"/>
      <c r="M53" s="480"/>
      <c r="N53" s="84"/>
      <c r="O53" s="111"/>
    </row>
    <row r="54" spans="1:15" ht="12" customHeight="1">
      <c r="A54" s="448"/>
      <c r="B54" s="110"/>
      <c r="C54" s="87" t="s">
        <v>629</v>
      </c>
      <c r="D54" s="80"/>
      <c r="E54" s="91"/>
      <c r="J54" s="82" t="s">
        <v>596</v>
      </c>
      <c r="K54" s="105"/>
      <c r="L54" s="254"/>
      <c r="M54" s="480"/>
      <c r="N54" s="84"/>
      <c r="O54" s="111"/>
    </row>
    <row r="55" spans="1:15" ht="12" customHeight="1">
      <c r="A55" s="449"/>
      <c r="B55" s="110"/>
      <c r="C55" s="80"/>
      <c r="D55" s="87" t="s">
        <v>51</v>
      </c>
      <c r="E55" s="91"/>
      <c r="J55" s="82" t="s">
        <v>596</v>
      </c>
      <c r="K55" s="473"/>
      <c r="L55" s="254"/>
      <c r="M55" s="245"/>
      <c r="N55" s="84"/>
      <c r="O55" s="247"/>
    </row>
    <row r="56" spans="1:15" ht="12" customHeight="1">
      <c r="A56" s="449"/>
      <c r="B56" s="110"/>
      <c r="C56" s="80"/>
      <c r="D56" s="87" t="s">
        <v>52</v>
      </c>
      <c r="E56" s="91"/>
      <c r="J56" s="82" t="s">
        <v>596</v>
      </c>
      <c r="K56" s="473"/>
      <c r="L56" s="254"/>
      <c r="M56" s="245"/>
      <c r="N56" s="84"/>
      <c r="O56" s="247"/>
    </row>
    <row r="57" spans="1:15" ht="12" customHeight="1">
      <c r="A57" s="449"/>
      <c r="B57" s="110"/>
      <c r="C57" s="80"/>
      <c r="D57" s="87" t="s">
        <v>53</v>
      </c>
      <c r="E57" s="91"/>
      <c r="J57" s="82" t="s">
        <v>596</v>
      </c>
      <c r="K57" s="473"/>
      <c r="L57" s="254"/>
      <c r="M57" s="245"/>
      <c r="N57" s="84"/>
      <c r="O57" s="247"/>
    </row>
    <row r="58" spans="1:15" ht="12" customHeight="1">
      <c r="A58" s="449"/>
      <c r="B58" s="110"/>
      <c r="C58" s="80"/>
      <c r="D58" s="80" t="s">
        <v>603</v>
      </c>
      <c r="E58" s="91"/>
      <c r="J58" s="82" t="s">
        <v>596</v>
      </c>
      <c r="K58" s="473"/>
      <c r="L58" s="254"/>
      <c r="M58" s="245"/>
      <c r="N58" s="84"/>
      <c r="O58" s="247"/>
    </row>
    <row r="59" spans="1:15" ht="12" customHeight="1">
      <c r="A59" s="449"/>
      <c r="B59" s="110"/>
      <c r="C59" s="80"/>
      <c r="D59" s="82" t="s">
        <v>54</v>
      </c>
      <c r="J59" s="82" t="s">
        <v>596</v>
      </c>
      <c r="K59" s="246"/>
      <c r="L59" s="254"/>
      <c r="M59" s="246"/>
      <c r="N59" s="84"/>
      <c r="O59" s="112"/>
    </row>
    <row r="60" spans="1:15" ht="12" customHeight="1">
      <c r="A60" s="448"/>
      <c r="B60" s="110"/>
      <c r="C60" s="80"/>
      <c r="D60" s="82"/>
      <c r="E60" s="87" t="s">
        <v>630</v>
      </c>
      <c r="J60" s="82" t="s">
        <v>596</v>
      </c>
      <c r="K60" s="106">
        <f>SUM(K55:K59)</f>
        <v>0</v>
      </c>
      <c r="L60" s="254"/>
      <c r="M60" s="106">
        <f>SUM(M55:M59)</f>
        <v>0</v>
      </c>
      <c r="N60" s="84"/>
      <c r="O60" s="113">
        <f>SUM(O55:O59)</f>
        <v>0</v>
      </c>
    </row>
    <row r="61" spans="1:15" ht="6" customHeight="1">
      <c r="A61" s="448"/>
      <c r="B61" s="110"/>
      <c r="C61" s="80"/>
      <c r="D61" s="82"/>
      <c r="J61" s="82" t="s">
        <v>596</v>
      </c>
      <c r="K61" s="105"/>
      <c r="L61" s="254"/>
      <c r="M61" s="480"/>
      <c r="N61" s="84"/>
      <c r="O61" s="111"/>
    </row>
    <row r="62" spans="1:15" ht="12" customHeight="1">
      <c r="A62" s="448"/>
      <c r="B62" s="110"/>
      <c r="C62" s="80" t="s">
        <v>631</v>
      </c>
      <c r="D62" s="82"/>
      <c r="J62" s="82" t="s">
        <v>596</v>
      </c>
      <c r="K62" s="105"/>
      <c r="L62" s="254"/>
      <c r="M62" s="480"/>
      <c r="N62" s="84"/>
      <c r="O62" s="111"/>
    </row>
    <row r="63" spans="1:15" ht="12" customHeight="1">
      <c r="A63" s="449"/>
      <c r="B63" s="110"/>
      <c r="C63" s="80"/>
      <c r="D63" s="82" t="s">
        <v>55</v>
      </c>
      <c r="J63" s="82" t="s">
        <v>596</v>
      </c>
      <c r="K63" s="245"/>
      <c r="L63" s="254"/>
      <c r="M63" s="245"/>
      <c r="N63" s="84"/>
      <c r="O63" s="247"/>
    </row>
    <row r="64" spans="1:15" ht="12" customHeight="1">
      <c r="A64" s="449"/>
      <c r="B64" s="110"/>
      <c r="C64" s="80"/>
      <c r="D64" s="82" t="s">
        <v>56</v>
      </c>
      <c r="J64" s="82" t="s">
        <v>596</v>
      </c>
      <c r="K64" s="481"/>
      <c r="L64" s="254"/>
      <c r="M64" s="481"/>
      <c r="N64" s="84"/>
      <c r="O64" s="251"/>
    </row>
    <row r="65" spans="1:15" ht="12" customHeight="1">
      <c r="A65" s="79"/>
      <c r="D65" s="80"/>
      <c r="E65" s="74" t="s">
        <v>632</v>
      </c>
      <c r="J65" s="82" t="s">
        <v>596</v>
      </c>
      <c r="K65" s="106">
        <f>SUM(K63:K64)</f>
        <v>0</v>
      </c>
      <c r="L65" s="254"/>
      <c r="M65" s="106">
        <f>SUM(M63:M64)</f>
        <v>0</v>
      </c>
      <c r="N65" s="84"/>
      <c r="O65" s="113">
        <f>SUM(O63:O64)</f>
        <v>0</v>
      </c>
    </row>
    <row r="66" spans="1:15" ht="12" customHeight="1">
      <c r="A66" s="79"/>
      <c r="J66" s="82" t="s">
        <v>596</v>
      </c>
      <c r="K66" s="105"/>
      <c r="L66" s="254"/>
      <c r="M66" s="480"/>
      <c r="N66" s="84"/>
      <c r="O66" s="111"/>
    </row>
    <row r="67" spans="1:15" ht="12" customHeight="1" thickBot="1">
      <c r="A67" s="79"/>
      <c r="C67" s="88" t="s">
        <v>633</v>
      </c>
      <c r="J67" s="82" t="s">
        <v>596</v>
      </c>
      <c r="K67" s="482">
        <f>+K50+K52+K60+K65</f>
        <v>0</v>
      </c>
      <c r="L67" s="476"/>
      <c r="M67" s="482">
        <f>+M50+M52+M60+M65</f>
        <v>0</v>
      </c>
      <c r="N67" s="89"/>
      <c r="O67" s="477">
        <f>+O50+O52+O60+O65</f>
        <v>0</v>
      </c>
    </row>
    <row r="68" spans="10:15" ht="12" customHeight="1" thickTop="1">
      <c r="J68" s="82"/>
      <c r="K68" s="100"/>
      <c r="L68" s="102"/>
      <c r="M68" s="100"/>
      <c r="N68" s="84"/>
      <c r="O68" s="100"/>
    </row>
    <row r="69" spans="1:15" ht="12" customHeight="1">
      <c r="A69" s="73"/>
      <c r="B69" s="73"/>
      <c r="C69" s="73"/>
      <c r="D69" s="73"/>
      <c r="E69" s="73"/>
      <c r="F69" s="73"/>
      <c r="G69" s="73"/>
      <c r="H69" s="92"/>
      <c r="I69" s="92"/>
      <c r="J69" s="92"/>
      <c r="K69" s="92"/>
      <c r="L69" s="92"/>
      <c r="M69" s="92"/>
      <c r="N69" s="73"/>
      <c r="O69" s="93"/>
    </row>
    <row r="70" spans="10:12" ht="12" customHeight="1">
      <c r="J70" s="82"/>
      <c r="L70" s="94"/>
    </row>
    <row r="71" spans="10:15" ht="12" customHeight="1">
      <c r="J71" s="82"/>
      <c r="K71" s="95"/>
      <c r="L71" s="94"/>
      <c r="M71" s="95"/>
      <c r="O71" s="95"/>
    </row>
    <row r="72" spans="10:12" ht="12" customHeight="1">
      <c r="J72" s="82"/>
      <c r="L72" s="94"/>
    </row>
    <row r="73" spans="10:13" ht="12" customHeight="1">
      <c r="J73" s="82"/>
      <c r="K73" s="95"/>
      <c r="L73" s="94"/>
      <c r="M73" s="95"/>
    </row>
    <row r="74" spans="10:12" ht="12" customHeight="1">
      <c r="J74" s="82"/>
      <c r="L74" s="94"/>
    </row>
    <row r="75" spans="10:13" ht="12" customHeight="1">
      <c r="J75" s="82"/>
      <c r="K75" s="95"/>
      <c r="L75" s="94"/>
      <c r="M75" s="95"/>
    </row>
    <row r="76" spans="10:12" ht="12" customHeight="1">
      <c r="J76" s="82"/>
      <c r="L76" s="94"/>
    </row>
    <row r="77" spans="10:15" ht="12" customHeight="1">
      <c r="J77" s="82"/>
      <c r="K77" s="96"/>
      <c r="L77" s="94"/>
      <c r="M77" s="96"/>
      <c r="O77" s="96"/>
    </row>
    <row r="78" spans="10:12" ht="12" customHeight="1">
      <c r="J78" s="82"/>
      <c r="L78" s="94"/>
    </row>
    <row r="79" spans="10:12" ht="12" customHeight="1">
      <c r="J79" s="82"/>
      <c r="L79" s="94"/>
    </row>
    <row r="80" spans="10:12" ht="12" customHeight="1">
      <c r="J80" s="82"/>
      <c r="L80" s="94"/>
    </row>
    <row r="81" spans="10:12" ht="12" customHeight="1">
      <c r="J81" s="82"/>
      <c r="L81" s="94"/>
    </row>
    <row r="82" spans="10:12" ht="12" customHeight="1">
      <c r="J82" s="82"/>
      <c r="L82" s="94"/>
    </row>
    <row r="83" spans="10:12" ht="12" customHeight="1">
      <c r="J83" s="82"/>
      <c r="L83" s="94"/>
    </row>
    <row r="84" spans="10:12" ht="12" customHeight="1">
      <c r="J84" s="82"/>
      <c r="L84" s="94"/>
    </row>
    <row r="85" spans="10:12" ht="12" customHeight="1">
      <c r="J85" s="82"/>
      <c r="L85" s="94"/>
    </row>
    <row r="86" spans="10:15" ht="12" customHeight="1">
      <c r="J86" s="82"/>
      <c r="L86" s="94"/>
      <c r="O86" s="96"/>
    </row>
    <row r="87" spans="10:15" ht="12" customHeight="1">
      <c r="J87" s="82"/>
      <c r="L87" s="94"/>
      <c r="O87" s="95"/>
    </row>
    <row r="88" spans="10:15" ht="12" customHeight="1">
      <c r="J88" s="82"/>
      <c r="L88" s="94"/>
      <c r="O88" s="95"/>
    </row>
    <row r="89" spans="10:15" ht="12" customHeight="1">
      <c r="J89" s="82"/>
      <c r="L89" s="94"/>
      <c r="O89" s="96"/>
    </row>
    <row r="90" spans="10:12" ht="12" customHeight="1">
      <c r="J90" s="82"/>
      <c r="L90" s="94"/>
    </row>
    <row r="91" spans="10:12" ht="12" customHeight="1">
      <c r="J91" s="82"/>
      <c r="L91" s="94"/>
    </row>
    <row r="92" spans="10:12" ht="12" customHeight="1">
      <c r="J92" s="82"/>
      <c r="L92" s="94"/>
    </row>
    <row r="93" spans="10:12" ht="12" customHeight="1">
      <c r="J93" s="82"/>
      <c r="L93" s="94"/>
    </row>
    <row r="94" spans="10:12" ht="12" customHeight="1">
      <c r="J94" s="82"/>
      <c r="L94" s="94"/>
    </row>
    <row r="95" spans="10:12" ht="12" customHeight="1">
      <c r="J95" s="82" t="s">
        <v>596</v>
      </c>
      <c r="L95" s="94"/>
    </row>
    <row r="96" spans="10:12" ht="12" customHeight="1">
      <c r="J96" s="82" t="s">
        <v>596</v>
      </c>
      <c r="L96" s="94"/>
    </row>
    <row r="97" spans="10:12" ht="12" customHeight="1">
      <c r="J97" s="82" t="s">
        <v>596</v>
      </c>
      <c r="L97" s="94"/>
    </row>
    <row r="98" spans="10:12" ht="12" customHeight="1">
      <c r="J98" s="82" t="s">
        <v>596</v>
      </c>
      <c r="L98" s="94"/>
    </row>
    <row r="99" spans="10:12" ht="12" customHeight="1">
      <c r="J99" s="82" t="s">
        <v>596</v>
      </c>
      <c r="L99" s="94"/>
    </row>
    <row r="100" spans="10:12" ht="12" customHeight="1">
      <c r="J100" s="82" t="s">
        <v>596</v>
      </c>
      <c r="L100" s="94"/>
    </row>
    <row r="101" spans="10:12" ht="12" customHeight="1">
      <c r="J101" s="82" t="s">
        <v>596</v>
      </c>
      <c r="L101" s="94"/>
    </row>
    <row r="102" spans="10:12" ht="12" customHeight="1">
      <c r="J102" s="82" t="s">
        <v>596</v>
      </c>
      <c r="L102" s="94"/>
    </row>
    <row r="103" spans="10:12" ht="12" customHeight="1">
      <c r="J103" s="82" t="s">
        <v>596</v>
      </c>
      <c r="L103" s="94"/>
    </row>
    <row r="104" spans="10:12" ht="12" customHeight="1">
      <c r="J104" s="82" t="s">
        <v>596</v>
      </c>
      <c r="L104" s="94"/>
    </row>
    <row r="105" spans="10:12" ht="12" customHeight="1">
      <c r="J105" s="82" t="s">
        <v>596</v>
      </c>
      <c r="L105" s="94"/>
    </row>
    <row r="106" spans="10:12" ht="12" customHeight="1">
      <c r="J106" s="82" t="s">
        <v>596</v>
      </c>
      <c r="L106" s="94"/>
    </row>
    <row r="107" spans="10:12" ht="12" customHeight="1">
      <c r="J107" s="82" t="s">
        <v>596</v>
      </c>
      <c r="L107" s="94"/>
    </row>
    <row r="108" spans="10:12" ht="12" customHeight="1">
      <c r="J108" s="82" t="s">
        <v>596</v>
      </c>
      <c r="L108" s="94"/>
    </row>
    <row r="109" spans="10:12" ht="12" customHeight="1">
      <c r="J109" s="82" t="s">
        <v>596</v>
      </c>
      <c r="L109" s="94"/>
    </row>
    <row r="110" spans="10:12" ht="12" customHeight="1">
      <c r="J110" s="82" t="s">
        <v>596</v>
      </c>
      <c r="L110" s="94"/>
    </row>
    <row r="111" spans="10:12" ht="12" customHeight="1">
      <c r="J111" s="82" t="s">
        <v>596</v>
      </c>
      <c r="L111" s="94"/>
    </row>
    <row r="112" spans="10:12" ht="12" customHeight="1">
      <c r="J112" s="82" t="s">
        <v>596</v>
      </c>
      <c r="L112" s="94"/>
    </row>
    <row r="113" spans="10:12" ht="12" customHeight="1">
      <c r="J113" s="82" t="s">
        <v>596</v>
      </c>
      <c r="L113" s="94"/>
    </row>
    <row r="114" spans="10:12" ht="12" customHeight="1">
      <c r="J114" s="82" t="s">
        <v>596</v>
      </c>
      <c r="L114" s="94"/>
    </row>
    <row r="115" spans="10:12" ht="12" customHeight="1">
      <c r="J115" s="82" t="s">
        <v>596</v>
      </c>
      <c r="L115" s="94"/>
    </row>
    <row r="116" spans="10:12" ht="12" customHeight="1">
      <c r="J116" s="82" t="s">
        <v>596</v>
      </c>
      <c r="L116" s="94"/>
    </row>
    <row r="117" spans="10:12" ht="12" customHeight="1">
      <c r="J117" s="82" t="s">
        <v>596</v>
      </c>
      <c r="L117" s="94"/>
    </row>
    <row r="118" ht="12" customHeight="1">
      <c r="L118" s="94"/>
    </row>
    <row r="119" ht="12" customHeight="1">
      <c r="L119" s="94"/>
    </row>
    <row r="120" ht="12" customHeight="1">
      <c r="L120" s="94"/>
    </row>
    <row r="121" ht="12" customHeight="1">
      <c r="L121" s="94"/>
    </row>
    <row r="122" ht="12" customHeight="1">
      <c r="L122" s="94"/>
    </row>
    <row r="123" ht="12" customHeight="1">
      <c r="L123" s="94"/>
    </row>
    <row r="124" ht="12" customHeight="1">
      <c r="L124" s="94"/>
    </row>
    <row r="125" ht="12" customHeight="1">
      <c r="L125" s="94"/>
    </row>
    <row r="126" ht="12" customHeight="1">
      <c r="L126" s="94"/>
    </row>
    <row r="127" ht="12" customHeight="1">
      <c r="L127" s="94"/>
    </row>
    <row r="128" ht="12" customHeight="1">
      <c r="L128" s="94"/>
    </row>
    <row r="129" ht="12" customHeight="1">
      <c r="L129" s="94"/>
    </row>
    <row r="130" ht="12" customHeight="1">
      <c r="L130" s="94"/>
    </row>
    <row r="131" ht="12" customHeight="1">
      <c r="L131" s="94"/>
    </row>
    <row r="132" ht="12" customHeight="1">
      <c r="L132" s="94"/>
    </row>
    <row r="133" ht="12.75">
      <c r="L133" s="94"/>
    </row>
    <row r="134" ht="12.75">
      <c r="L134" s="94"/>
    </row>
    <row r="135" ht="12.75">
      <c r="L135" s="94"/>
    </row>
    <row r="136" ht="12.75">
      <c r="L136" s="94"/>
    </row>
    <row r="137" ht="12.75">
      <c r="L137" s="94"/>
    </row>
    <row r="138" ht="12.75">
      <c r="L138" s="94"/>
    </row>
    <row r="139" ht="12.75">
      <c r="L139" s="94"/>
    </row>
    <row r="140" ht="12.75">
      <c r="L140" s="94"/>
    </row>
    <row r="141" ht="12.75">
      <c r="L141" s="94"/>
    </row>
    <row r="142" ht="12.75">
      <c r="L142" s="94"/>
    </row>
    <row r="143" ht="12.75">
      <c r="L143" s="94"/>
    </row>
    <row r="144" ht="12.75">
      <c r="L144" s="94"/>
    </row>
    <row r="145" ht="12.75">
      <c r="L145" s="94"/>
    </row>
    <row r="146" ht="12.75">
      <c r="L146" s="94"/>
    </row>
    <row r="147" ht="12.75">
      <c r="L147" s="94"/>
    </row>
    <row r="148" ht="12.75">
      <c r="L148" s="94"/>
    </row>
    <row r="149" ht="12.75">
      <c r="L149" s="94"/>
    </row>
    <row r="150" ht="12.75">
      <c r="L150" s="94"/>
    </row>
    <row r="151" ht="12.75">
      <c r="L151" s="94"/>
    </row>
    <row r="152" ht="12.75">
      <c r="L152" s="94"/>
    </row>
    <row r="153" ht="12.75">
      <c r="L153" s="94"/>
    </row>
    <row r="154" ht="12.75">
      <c r="L154" s="94"/>
    </row>
    <row r="155" ht="12.75">
      <c r="L155" s="94"/>
    </row>
    <row r="156" ht="12.75">
      <c r="L156" s="94"/>
    </row>
    <row r="157" ht="12.75">
      <c r="L157" s="94"/>
    </row>
    <row r="158" ht="12.75">
      <c r="L158" s="94"/>
    </row>
    <row r="159" ht="12.75">
      <c r="L159" s="94"/>
    </row>
    <row r="160" ht="12.75">
      <c r="L160" s="94"/>
    </row>
    <row r="161" ht="12.75">
      <c r="L161" s="94"/>
    </row>
    <row r="162" ht="12.75">
      <c r="L162" s="94"/>
    </row>
    <row r="163" ht="12.75">
      <c r="L163" s="94"/>
    </row>
    <row r="164" ht="12.75">
      <c r="L164" s="94"/>
    </row>
    <row r="165" ht="12.75">
      <c r="L165" s="94"/>
    </row>
    <row r="166" ht="12.75">
      <c r="L166" s="94"/>
    </row>
    <row r="167" ht="12.75">
      <c r="L167" s="94"/>
    </row>
    <row r="168" ht="12.75">
      <c r="L168" s="94"/>
    </row>
    <row r="169" ht="12.75">
      <c r="L169" s="94"/>
    </row>
    <row r="170" ht="12.75">
      <c r="L170" s="94"/>
    </row>
    <row r="171" ht="12.75">
      <c r="L171" s="94"/>
    </row>
    <row r="172" ht="12.75">
      <c r="L172" s="94"/>
    </row>
    <row r="173" ht="12.75">
      <c r="L173" s="94"/>
    </row>
    <row r="174" ht="12.75">
      <c r="L174" s="94"/>
    </row>
    <row r="175" ht="12.75">
      <c r="L175" s="94"/>
    </row>
    <row r="176" ht="12.75">
      <c r="L176" s="94"/>
    </row>
    <row r="177" ht="12.75">
      <c r="L177" s="94"/>
    </row>
    <row r="178" ht="12.75">
      <c r="L178" s="94"/>
    </row>
    <row r="179" ht="12.75">
      <c r="L179" s="94"/>
    </row>
    <row r="180" ht="12.75">
      <c r="L180" s="94"/>
    </row>
    <row r="181" ht="12.75">
      <c r="L181" s="94"/>
    </row>
    <row r="182" ht="12.75">
      <c r="L182" s="94"/>
    </row>
    <row r="183" ht="12.75">
      <c r="L183" s="94"/>
    </row>
    <row r="184" ht="12.75">
      <c r="L184" s="94"/>
    </row>
    <row r="185" ht="12.75">
      <c r="L185" s="94"/>
    </row>
    <row r="186" ht="12.75">
      <c r="L186" s="94"/>
    </row>
    <row r="187" ht="12.75">
      <c r="L187" s="94"/>
    </row>
    <row r="188" ht="12.75">
      <c r="L188" s="94"/>
    </row>
    <row r="189" ht="12.75">
      <c r="L189" s="94"/>
    </row>
    <row r="190" ht="12.75">
      <c r="L190" s="94"/>
    </row>
    <row r="191" ht="12.75">
      <c r="L191" s="94"/>
    </row>
    <row r="192" ht="12.75">
      <c r="L192" s="94"/>
    </row>
    <row r="193" ht="12.75">
      <c r="L193" s="94"/>
    </row>
    <row r="194" ht="12.75">
      <c r="L194" s="94"/>
    </row>
    <row r="195" ht="12.75">
      <c r="L195" s="94"/>
    </row>
    <row r="196" ht="12.75">
      <c r="L196" s="94"/>
    </row>
    <row r="197" ht="12.75">
      <c r="L197" s="94"/>
    </row>
    <row r="198" ht="12.75">
      <c r="L198" s="94"/>
    </row>
    <row r="199" ht="12.75">
      <c r="L199" s="94"/>
    </row>
    <row r="200" ht="12.75">
      <c r="L200" s="94"/>
    </row>
    <row r="201" ht="12.75">
      <c r="L201" s="94"/>
    </row>
    <row r="202" ht="12.75">
      <c r="L202" s="94"/>
    </row>
    <row r="203" ht="12.75">
      <c r="L203" s="94"/>
    </row>
    <row r="204" ht="12.75">
      <c r="L204" s="94"/>
    </row>
    <row r="205" ht="12.75">
      <c r="L205" s="94"/>
    </row>
    <row r="206" ht="12.75">
      <c r="L206" s="94"/>
    </row>
    <row r="207" ht="12.75">
      <c r="L207" s="94"/>
    </row>
    <row r="208" ht="12.75">
      <c r="L208" s="94"/>
    </row>
    <row r="209" ht="12.75">
      <c r="L209" s="94"/>
    </row>
    <row r="210" ht="12.75">
      <c r="L210" s="94"/>
    </row>
    <row r="211" ht="12.75">
      <c r="L211" s="94"/>
    </row>
    <row r="212" ht="12.75">
      <c r="L212" s="94"/>
    </row>
    <row r="213" ht="12.75">
      <c r="L213" s="94"/>
    </row>
    <row r="214" ht="12.75">
      <c r="L214" s="94"/>
    </row>
    <row r="215" ht="12.75">
      <c r="L215" s="94"/>
    </row>
    <row r="216" ht="12.75">
      <c r="L216" s="94"/>
    </row>
    <row r="217" ht="12.75">
      <c r="L217" s="94"/>
    </row>
    <row r="218" ht="12.75">
      <c r="L218" s="94"/>
    </row>
    <row r="219" ht="12.75">
      <c r="L219" s="94"/>
    </row>
    <row r="220" ht="12.75">
      <c r="L220" s="94"/>
    </row>
    <row r="221" ht="12.75">
      <c r="L221" s="94"/>
    </row>
    <row r="222" ht="12.75">
      <c r="L222" s="94"/>
    </row>
    <row r="223" ht="12.75">
      <c r="L223" s="94"/>
    </row>
    <row r="224" ht="12.75">
      <c r="L224" s="94"/>
    </row>
    <row r="225" ht="12.75">
      <c r="L225" s="94"/>
    </row>
    <row r="226" ht="12.75">
      <c r="L226" s="94"/>
    </row>
    <row r="227" ht="12.75">
      <c r="L227" s="94"/>
    </row>
    <row r="228" ht="12.75">
      <c r="L228" s="94"/>
    </row>
    <row r="229" ht="12.75">
      <c r="L229" s="94"/>
    </row>
    <row r="230" ht="12.75">
      <c r="L230" s="94"/>
    </row>
    <row r="231" ht="12.75">
      <c r="L231" s="94"/>
    </row>
    <row r="232" ht="12.75">
      <c r="L232" s="94"/>
    </row>
    <row r="233" ht="12.75">
      <c r="L233" s="94"/>
    </row>
    <row r="234" ht="12.75">
      <c r="L234" s="94"/>
    </row>
  </sheetData>
  <sheetProtection password="CF2D" sheet="1" objects="1" scenarios="1"/>
  <conditionalFormatting sqref="K14">
    <cfRule type="cellIs" priority="1" dxfId="14" operator="lessThan" stopIfTrue="1">
      <formula>0</formula>
    </cfRule>
  </conditionalFormatting>
  <dataValidations count="2">
    <dataValidation type="whole" allowBlank="1" showInputMessage="1" showErrorMessage="1" promptTitle="Whole Numbers Only" errorTitle="Whole numbers only" sqref="K8">
      <formula1>-9999999999</formula1>
      <formula2>9999999999</formula2>
    </dataValidation>
    <dataValidation type="whole" allowBlank="1" showInputMessage="1" showErrorMessage="1" errorTitle="Whole Numbers Only" sqref="G10:I13 G19:I24 G43:I48 M8 O8 K14:K15 K27:K28 K34:K39 K52 K55:K59 K63:K64 M10:O15 M19:O24 M27:O28 M34:O39 M43:O48 M52:O52 M55:O59 M63:O64">
      <formula1>-9999999999</formula1>
      <formula2>9999999999</formula2>
    </dataValidation>
  </dataValidations>
  <printOptions horizontalCentered="1"/>
  <pageMargins left="0" right="0" top="0.5" bottom="0" header="0" footer="0"/>
  <pageSetup horizontalDpi="600" verticalDpi="600" orientation="portrait" scale="86" r:id="rId4"/>
  <headerFooter alignWithMargins="0">
    <oddFooter>&amp;CA-1</oddFooter>
  </headerFooter>
  <rowBreaks count="1" manualBreakCount="1">
    <brk id="69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AC67"/>
  <sheetViews>
    <sheetView zoomScalePageLayoutView="0" workbookViewId="0" topLeftCell="A1">
      <selection activeCell="H15" sqref="H15"/>
    </sheetView>
  </sheetViews>
  <sheetFormatPr defaultColWidth="7.8515625" defaultRowHeight="12.75"/>
  <cols>
    <col min="1" max="1" width="3.8515625" style="18" customWidth="1"/>
    <col min="2" max="2" width="1.421875" style="18" customWidth="1"/>
    <col min="3" max="3" width="14.421875" style="18" customWidth="1"/>
    <col min="4" max="4" width="16.140625" style="18" customWidth="1"/>
    <col min="5" max="5" width="4.140625" style="18" customWidth="1"/>
    <col min="6" max="6" width="10.8515625" style="18" customWidth="1"/>
    <col min="7" max="7" width="2.28125" style="18" customWidth="1"/>
    <col min="8" max="8" width="10.8515625" style="18" customWidth="1"/>
    <col min="9" max="9" width="2.28125" style="18" customWidth="1"/>
    <col min="10" max="10" width="10.8515625" style="18" customWidth="1"/>
    <col min="11" max="11" width="3.421875" style="18" customWidth="1"/>
    <col min="12" max="12" width="2.28125" style="18" customWidth="1"/>
    <col min="13" max="13" width="10.8515625" style="18" customWidth="1"/>
    <col min="14" max="16384" width="7.8515625" style="18" customWidth="1"/>
  </cols>
  <sheetData>
    <row r="1" spans="1:13" ht="12.75">
      <c r="A1" s="41">
        <f>+Open!G14</f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41" t="s">
        <v>361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.75">
      <c r="A3" s="140"/>
      <c r="B3" s="42"/>
      <c r="C3" s="42"/>
      <c r="D3" s="53" t="s">
        <v>78</v>
      </c>
      <c r="E3" s="42"/>
      <c r="F3" s="42"/>
      <c r="G3" s="42"/>
      <c r="H3" s="42"/>
      <c r="I3" s="42"/>
      <c r="J3" s="208">
        <f>+'A-1'!K5</f>
        <v>2020</v>
      </c>
      <c r="K3" s="42"/>
      <c r="L3" s="42"/>
      <c r="M3" s="42"/>
    </row>
    <row r="4" spans="1:13" ht="12.75">
      <c r="A4" s="140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ht="12.75">
      <c r="A5" s="140"/>
    </row>
    <row r="6" ht="12.75">
      <c r="A6" s="140"/>
    </row>
    <row r="7" ht="12.75">
      <c r="A7" s="140"/>
    </row>
    <row r="8" ht="12.75">
      <c r="H8" s="10" t="s">
        <v>366</v>
      </c>
    </row>
    <row r="9" spans="6:13" ht="12.75">
      <c r="F9" s="10" t="s">
        <v>363</v>
      </c>
      <c r="H9" s="10" t="s">
        <v>367</v>
      </c>
      <c r="J9" s="10" t="s">
        <v>370</v>
      </c>
      <c r="M9" s="10" t="s">
        <v>363</v>
      </c>
    </row>
    <row r="10" spans="6:13" ht="12.75">
      <c r="F10" s="10" t="s">
        <v>364</v>
      </c>
      <c r="H10" s="10" t="s">
        <v>368</v>
      </c>
      <c r="J10" s="10" t="s">
        <v>371</v>
      </c>
      <c r="M10" s="10" t="s">
        <v>374</v>
      </c>
    </row>
    <row r="11" spans="1:13" ht="12.75">
      <c r="A11" s="54" t="s">
        <v>254</v>
      </c>
      <c r="B11" s="54"/>
      <c r="C11" s="54"/>
      <c r="D11" s="54"/>
      <c r="E11" s="141"/>
      <c r="F11" s="142" t="s">
        <v>365</v>
      </c>
      <c r="G11" s="141"/>
      <c r="H11" s="142" t="s">
        <v>369</v>
      </c>
      <c r="I11" s="141"/>
      <c r="J11" s="142" t="s">
        <v>372</v>
      </c>
      <c r="K11" s="141"/>
      <c r="L11" s="141"/>
      <c r="M11" s="142" t="s">
        <v>365</v>
      </c>
    </row>
    <row r="13" spans="1:4" ht="12.75">
      <c r="A13" s="47" t="s">
        <v>176</v>
      </c>
      <c r="D13" s="49">
        <f>+'A-1'!K5</f>
        <v>2020</v>
      </c>
    </row>
    <row r="14" ht="3.75" customHeight="1"/>
    <row r="15" spans="2:13" ht="13.5" thickBot="1">
      <c r="B15" s="18" t="s">
        <v>362</v>
      </c>
      <c r="F15" s="493">
        <f>+M19</f>
        <v>0</v>
      </c>
      <c r="G15" s="144"/>
      <c r="H15" s="143"/>
      <c r="I15" s="144"/>
      <c r="J15" s="143"/>
      <c r="K15" s="145" t="s">
        <v>373</v>
      </c>
      <c r="L15" s="144"/>
      <c r="M15" s="493">
        <f>+F15+H15+J15</f>
        <v>0</v>
      </c>
    </row>
    <row r="16" spans="6:13" ht="13.5" thickTop="1">
      <c r="F16" s="66"/>
      <c r="G16" s="144"/>
      <c r="H16" s="66"/>
      <c r="I16" s="144"/>
      <c r="J16" s="66"/>
      <c r="K16" s="144"/>
      <c r="L16" s="144"/>
      <c r="M16" s="66"/>
    </row>
    <row r="17" spans="1:13" ht="12.75">
      <c r="A17" s="47" t="s">
        <v>176</v>
      </c>
      <c r="D17" s="49">
        <f>+'A-1'!M5</f>
        <v>2019</v>
      </c>
      <c r="F17" s="66"/>
      <c r="G17" s="144"/>
      <c r="H17" s="66"/>
      <c r="I17" s="144"/>
      <c r="J17" s="146"/>
      <c r="K17" s="144"/>
      <c r="L17" s="144"/>
      <c r="M17" s="66"/>
    </row>
    <row r="18" spans="6:13" ht="3.75" customHeight="1">
      <c r="F18" s="66"/>
      <c r="G18" s="144"/>
      <c r="H18" s="66"/>
      <c r="I18" s="144"/>
      <c r="J18" s="146"/>
      <c r="K18" s="144"/>
      <c r="L18" s="144"/>
      <c r="M18" s="66"/>
    </row>
    <row r="19" spans="2:13" ht="13.5" thickBot="1">
      <c r="B19" s="18" t="s">
        <v>362</v>
      </c>
      <c r="F19" s="143">
        <f>+M23</f>
        <v>0</v>
      </c>
      <c r="G19" s="144"/>
      <c r="H19" s="143"/>
      <c r="I19" s="144"/>
      <c r="J19" s="143"/>
      <c r="K19" s="145" t="s">
        <v>373</v>
      </c>
      <c r="L19" s="144"/>
      <c r="M19" s="493">
        <f>+F19+H19+J19</f>
        <v>0</v>
      </c>
    </row>
    <row r="20" spans="6:13" ht="13.5" thickTop="1">
      <c r="F20" s="66"/>
      <c r="G20" s="144"/>
      <c r="H20" s="66"/>
      <c r="I20" s="144"/>
      <c r="J20" s="66"/>
      <c r="K20" s="144"/>
      <c r="L20" s="144"/>
      <c r="M20" s="66"/>
    </row>
    <row r="21" spans="1:13" ht="12.75">
      <c r="A21" s="47" t="s">
        <v>176</v>
      </c>
      <c r="D21" s="49">
        <f>+'A-1'!O5</f>
        <v>2018</v>
      </c>
      <c r="F21" s="66"/>
      <c r="G21" s="144"/>
      <c r="H21" s="66"/>
      <c r="I21" s="144"/>
      <c r="J21" s="146"/>
      <c r="K21" s="144"/>
      <c r="L21" s="144"/>
      <c r="M21" s="66"/>
    </row>
    <row r="22" spans="6:13" ht="3.75" customHeight="1">
      <c r="F22" s="66"/>
      <c r="G22" s="144"/>
      <c r="H22" s="66"/>
      <c r="I22" s="144"/>
      <c r="J22" s="146"/>
      <c r="K22" s="144"/>
      <c r="L22" s="144"/>
      <c r="M22" s="66"/>
    </row>
    <row r="23" spans="2:13" ht="13.5" thickBot="1">
      <c r="B23" s="18" t="s">
        <v>362</v>
      </c>
      <c r="F23" s="143"/>
      <c r="G23" s="144"/>
      <c r="H23" s="143"/>
      <c r="I23" s="144"/>
      <c r="J23" s="143"/>
      <c r="K23" s="145" t="s">
        <v>373</v>
      </c>
      <c r="L23" s="144"/>
      <c r="M23" s="493">
        <f>+F23+H23+J23</f>
        <v>0</v>
      </c>
    </row>
    <row r="24" spans="7:12" ht="13.5" thickTop="1">
      <c r="G24" s="147"/>
      <c r="I24" s="147"/>
      <c r="K24" s="147"/>
      <c r="L24" s="147"/>
    </row>
    <row r="25" spans="9:12" ht="12.75">
      <c r="I25" s="147"/>
      <c r="K25" s="147"/>
      <c r="L25" s="147"/>
    </row>
    <row r="27" spans="3:4" ht="12.75">
      <c r="C27" s="13" t="s">
        <v>373</v>
      </c>
      <c r="D27" s="18" t="s">
        <v>375</v>
      </c>
    </row>
    <row r="29" spans="1:13" ht="5.25" customHeight="1" thickBot="1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</row>
    <row r="30" ht="13.5" thickTop="1"/>
    <row r="31" spans="1:29" ht="12.75">
      <c r="A31" s="72" t="s">
        <v>642</v>
      </c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296"/>
      <c r="O31" s="296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2:29" ht="12.75">
      <c r="B32" s="73"/>
      <c r="C32" s="72"/>
      <c r="D32" s="88" t="s">
        <v>135</v>
      </c>
      <c r="E32" s="72"/>
      <c r="F32" s="42"/>
      <c r="G32" s="72"/>
      <c r="H32" s="72"/>
      <c r="I32" s="72"/>
      <c r="J32" s="296">
        <f>+'A-1'!K5</f>
        <v>2020</v>
      </c>
      <c r="K32" s="72"/>
      <c r="L32" s="72"/>
      <c r="M32" s="73"/>
      <c r="N32" s="296"/>
      <c r="O32" s="29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4" ht="12.75">
      <c r="A34" s="370" t="s">
        <v>132</v>
      </c>
    </row>
    <row r="35" ht="7.5" customHeight="1"/>
    <row r="36" ht="12.75">
      <c r="A36" s="230" t="s">
        <v>115</v>
      </c>
    </row>
    <row r="37" ht="7.5" customHeight="1">
      <c r="B37" s="255"/>
    </row>
    <row r="38" spans="1:13" ht="12.75">
      <c r="A38" s="192" t="s">
        <v>258</v>
      </c>
      <c r="B38" s="4"/>
      <c r="C38" s="522"/>
      <c r="D38" s="523"/>
      <c r="E38" s="523"/>
      <c r="F38" s="523"/>
      <c r="G38" s="523"/>
      <c r="H38" s="523"/>
      <c r="I38" s="523"/>
      <c r="J38" s="523"/>
      <c r="K38" s="523"/>
      <c r="L38" s="523"/>
      <c r="M38" s="523"/>
    </row>
    <row r="39" spans="1:13" ht="12.75">
      <c r="A39" s="192"/>
      <c r="B39" s="4"/>
      <c r="C39" s="522"/>
      <c r="D39" s="523"/>
      <c r="E39" s="523"/>
      <c r="F39" s="523"/>
      <c r="G39" s="523"/>
      <c r="H39" s="523"/>
      <c r="I39" s="523"/>
      <c r="J39" s="523"/>
      <c r="K39" s="523"/>
      <c r="L39" s="523"/>
      <c r="M39" s="523"/>
    </row>
    <row r="40" spans="1:13" ht="12.75">
      <c r="A40" s="192"/>
      <c r="B40" s="4"/>
      <c r="C40" s="522"/>
      <c r="D40" s="523"/>
      <c r="E40" s="523"/>
      <c r="F40" s="523"/>
      <c r="G40" s="523"/>
      <c r="H40" s="523"/>
      <c r="I40" s="523"/>
      <c r="J40" s="523"/>
      <c r="K40" s="523"/>
      <c r="L40" s="523"/>
      <c r="M40" s="523"/>
    </row>
    <row r="41" spans="1:3" ht="7.5" customHeight="1">
      <c r="A41" s="259"/>
      <c r="B41" s="4"/>
      <c r="C41" s="341"/>
    </row>
    <row r="42" spans="1:13" ht="12.75" customHeight="1">
      <c r="A42" s="192" t="s">
        <v>259</v>
      </c>
      <c r="B42" s="4"/>
      <c r="C42" s="522"/>
      <c r="D42" s="523"/>
      <c r="E42" s="523"/>
      <c r="F42" s="523"/>
      <c r="G42" s="523"/>
      <c r="H42" s="523"/>
      <c r="I42" s="523"/>
      <c r="J42" s="523"/>
      <c r="K42" s="523"/>
      <c r="L42" s="523"/>
      <c r="M42" s="523"/>
    </row>
    <row r="43" spans="1:13" ht="12.75">
      <c r="A43" s="192"/>
      <c r="B43" s="4"/>
      <c r="C43" s="522"/>
      <c r="D43" s="523"/>
      <c r="E43" s="523"/>
      <c r="F43" s="523"/>
      <c r="G43" s="523"/>
      <c r="H43" s="523"/>
      <c r="I43" s="523"/>
      <c r="J43" s="523"/>
      <c r="K43" s="523"/>
      <c r="L43" s="523"/>
      <c r="M43" s="523"/>
    </row>
    <row r="44" spans="1:13" ht="12.75">
      <c r="A44" s="192"/>
      <c r="B44" s="4"/>
      <c r="C44" s="522"/>
      <c r="D44" s="523"/>
      <c r="E44" s="523"/>
      <c r="F44" s="523"/>
      <c r="G44" s="523"/>
      <c r="H44" s="523"/>
      <c r="I44" s="523"/>
      <c r="J44" s="523"/>
      <c r="K44" s="523"/>
      <c r="L44" s="523"/>
      <c r="M44" s="523"/>
    </row>
    <row r="45" spans="1:3" ht="7.5" customHeight="1">
      <c r="A45" s="259"/>
      <c r="B45" s="4"/>
      <c r="C45" s="342"/>
    </row>
    <row r="46" spans="1:13" ht="12.75">
      <c r="A46" s="192" t="s">
        <v>260</v>
      </c>
      <c r="B46" s="4"/>
      <c r="C46" s="522"/>
      <c r="D46" s="523"/>
      <c r="E46" s="523"/>
      <c r="F46" s="523"/>
      <c r="G46" s="523"/>
      <c r="H46" s="523"/>
      <c r="I46" s="523"/>
      <c r="J46" s="523"/>
      <c r="K46" s="523"/>
      <c r="L46" s="523"/>
      <c r="M46" s="523"/>
    </row>
    <row r="47" spans="2:13" ht="12.75">
      <c r="B47" s="4"/>
      <c r="C47" s="522"/>
      <c r="D47" s="523"/>
      <c r="E47" s="523"/>
      <c r="F47" s="523"/>
      <c r="G47" s="523"/>
      <c r="H47" s="523"/>
      <c r="I47" s="523"/>
      <c r="J47" s="523"/>
      <c r="K47" s="523"/>
      <c r="L47" s="523"/>
      <c r="M47" s="523"/>
    </row>
    <row r="48" spans="2:13" ht="12.75">
      <c r="B48" s="4"/>
      <c r="C48" s="522"/>
      <c r="D48" s="523"/>
      <c r="E48" s="523"/>
      <c r="F48" s="523"/>
      <c r="G48" s="523"/>
      <c r="H48" s="523"/>
      <c r="I48" s="523"/>
      <c r="J48" s="523"/>
      <c r="K48" s="523"/>
      <c r="L48" s="523"/>
      <c r="M48" s="523"/>
    </row>
    <row r="49" ht="7.5" customHeight="1"/>
    <row r="50" ht="12.75">
      <c r="A50" s="370" t="s">
        <v>136</v>
      </c>
    </row>
    <row r="51" ht="6.75" customHeight="1"/>
    <row r="52" ht="12.75">
      <c r="A52" s="230" t="s">
        <v>137</v>
      </c>
    </row>
    <row r="53" ht="7.5" customHeight="1">
      <c r="B53" s="255"/>
    </row>
    <row r="54" spans="2:3" ht="12.75" customHeight="1">
      <c r="B54" s="255"/>
      <c r="C54" s="311" t="s">
        <v>585</v>
      </c>
    </row>
    <row r="55" spans="1:13" ht="12.75">
      <c r="A55" s="192" t="s">
        <v>258</v>
      </c>
      <c r="B55" s="4"/>
      <c r="C55" s="522"/>
      <c r="D55" s="523"/>
      <c r="E55" s="523"/>
      <c r="F55" s="523"/>
      <c r="G55" s="523"/>
      <c r="H55" s="523"/>
      <c r="I55" s="523"/>
      <c r="J55" s="523"/>
      <c r="K55" s="523"/>
      <c r="L55" s="523"/>
      <c r="M55" s="523"/>
    </row>
    <row r="56" spans="1:13" ht="12.75">
      <c r="A56" s="192"/>
      <c r="B56" s="4"/>
      <c r="C56" s="522"/>
      <c r="D56" s="523"/>
      <c r="E56" s="523"/>
      <c r="F56" s="523"/>
      <c r="G56" s="523"/>
      <c r="H56" s="523"/>
      <c r="I56" s="523"/>
      <c r="J56" s="523"/>
      <c r="K56" s="523"/>
      <c r="L56" s="523"/>
      <c r="M56" s="523"/>
    </row>
    <row r="57" spans="1:13" ht="12.75">
      <c r="A57" s="192"/>
      <c r="B57" s="4"/>
      <c r="C57" s="522"/>
      <c r="D57" s="523"/>
      <c r="E57" s="523"/>
      <c r="F57" s="523"/>
      <c r="G57" s="523"/>
      <c r="H57" s="523"/>
      <c r="I57" s="523"/>
      <c r="J57" s="523"/>
      <c r="K57" s="523"/>
      <c r="L57" s="523"/>
      <c r="M57" s="523"/>
    </row>
    <row r="58" spans="1:3" ht="7.5" customHeight="1">
      <c r="A58" s="259"/>
      <c r="B58" s="4"/>
      <c r="C58" s="341"/>
    </row>
    <row r="59" spans="1:3" ht="12.75" customHeight="1">
      <c r="A59" s="259"/>
      <c r="B59" s="4"/>
      <c r="C59" s="424" t="s">
        <v>138</v>
      </c>
    </row>
    <row r="60" spans="1:13" ht="12.75" customHeight="1">
      <c r="A60" s="192" t="s">
        <v>259</v>
      </c>
      <c r="B60" s="4"/>
      <c r="C60" s="522"/>
      <c r="D60" s="523"/>
      <c r="E60" s="523"/>
      <c r="F60" s="523"/>
      <c r="G60" s="523"/>
      <c r="H60" s="523"/>
      <c r="I60" s="523"/>
      <c r="J60" s="523"/>
      <c r="K60" s="523"/>
      <c r="L60" s="523"/>
      <c r="M60" s="523"/>
    </row>
    <row r="61" spans="1:13" ht="12.75">
      <c r="A61" s="192"/>
      <c r="B61" s="4"/>
      <c r="C61" s="522"/>
      <c r="D61" s="523"/>
      <c r="E61" s="523"/>
      <c r="F61" s="523"/>
      <c r="G61" s="523"/>
      <c r="H61" s="523"/>
      <c r="I61" s="523"/>
      <c r="J61" s="523"/>
      <c r="K61" s="523"/>
      <c r="L61" s="523"/>
      <c r="M61" s="523"/>
    </row>
    <row r="62" spans="1:13" ht="12.75">
      <c r="A62" s="192"/>
      <c r="B62" s="4"/>
      <c r="C62" s="522"/>
      <c r="D62" s="523"/>
      <c r="E62" s="523"/>
      <c r="F62" s="523"/>
      <c r="G62" s="523"/>
      <c r="H62" s="523"/>
      <c r="I62" s="523"/>
      <c r="J62" s="523"/>
      <c r="K62" s="523"/>
      <c r="L62" s="523"/>
      <c r="M62" s="523"/>
    </row>
    <row r="67" spans="1:13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</sheetData>
  <sheetProtection password="CF2D" sheet="1" objects="1" scenarios="1"/>
  <mergeCells count="15">
    <mergeCell ref="C46:M46"/>
    <mergeCell ref="C47:M47"/>
    <mergeCell ref="C60:M60"/>
    <mergeCell ref="C61:M61"/>
    <mergeCell ref="C62:M62"/>
    <mergeCell ref="C48:M48"/>
    <mergeCell ref="C55:M55"/>
    <mergeCell ref="C56:M56"/>
    <mergeCell ref="C57:M57"/>
    <mergeCell ref="C38:M38"/>
    <mergeCell ref="C39:M39"/>
    <mergeCell ref="C40:M40"/>
    <mergeCell ref="C42:M42"/>
    <mergeCell ref="C43:M43"/>
    <mergeCell ref="C44:M44"/>
  </mergeCells>
  <printOptions horizontalCentered="1"/>
  <pageMargins left="0" right="0" top="0.5" bottom="0" header="0" footer="0"/>
  <pageSetup horizontalDpi="600" verticalDpi="600" orientation="portrait" scale="91" r:id="rId2"/>
  <headerFooter alignWithMargins="0">
    <oddFooter>&amp;CA-1.1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M209"/>
  <sheetViews>
    <sheetView zoomScalePageLayoutView="0" workbookViewId="0" topLeftCell="A1">
      <selection activeCell="G10" sqref="G10"/>
    </sheetView>
  </sheetViews>
  <sheetFormatPr defaultColWidth="7.8515625" defaultRowHeight="12.75"/>
  <cols>
    <col min="1" max="1" width="3.57421875" style="18" customWidth="1"/>
    <col min="2" max="2" width="3.140625" style="18" customWidth="1"/>
    <col min="3" max="3" width="4.00390625" style="18" customWidth="1"/>
    <col min="4" max="4" width="15.7109375" style="18" customWidth="1"/>
    <col min="5" max="5" width="22.7109375" style="18" customWidth="1"/>
    <col min="6" max="6" width="5.57421875" style="18" customWidth="1"/>
    <col min="7" max="7" width="13.7109375" style="18" customWidth="1"/>
    <col min="8" max="8" width="2.28125" style="18" customWidth="1"/>
    <col min="9" max="9" width="13.7109375" style="18" customWidth="1"/>
    <col min="10" max="10" width="1.421875" style="18" customWidth="1"/>
    <col min="11" max="11" width="13.7109375" style="18" customWidth="1"/>
    <col min="12" max="12" width="2.140625" style="18" customWidth="1"/>
    <col min="13" max="13" width="13.7109375" style="18" customWidth="1"/>
    <col min="14" max="14" width="1.1484375" style="18" customWidth="1"/>
    <col min="15" max="16384" width="7.8515625" style="18" customWidth="1"/>
  </cols>
  <sheetData>
    <row r="1" spans="1:13" ht="12.75">
      <c r="A1" s="41">
        <f>+Open!G14</f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41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.75">
      <c r="A3" s="41"/>
      <c r="B3" s="42"/>
      <c r="C3" s="42"/>
      <c r="D3" s="42"/>
      <c r="E3" s="53" t="s">
        <v>77</v>
      </c>
      <c r="F3" s="42"/>
      <c r="G3" s="42"/>
      <c r="H3" s="42"/>
      <c r="I3" s="208">
        <f>+'A-1'!K5</f>
        <v>2020</v>
      </c>
      <c r="J3" s="42"/>
      <c r="K3" s="42"/>
      <c r="L3" s="42"/>
      <c r="M3" s="42"/>
    </row>
    <row r="4" ht="12.75"/>
    <row r="5" spans="9:10" ht="12.75">
      <c r="I5" s="10" t="s">
        <v>611</v>
      </c>
      <c r="J5" s="62"/>
    </row>
    <row r="6" spans="1:10" ht="12.75">
      <c r="A6" s="454" t="s">
        <v>386</v>
      </c>
      <c r="I6" s="148" t="s">
        <v>612</v>
      </c>
      <c r="J6" s="62"/>
    </row>
    <row r="7" spans="1:13" ht="12.75">
      <c r="A7" s="44" t="s">
        <v>249</v>
      </c>
      <c r="G7" s="45">
        <f>+'A-1'!K5</f>
        <v>2020</v>
      </c>
      <c r="H7" s="45"/>
      <c r="I7" s="142" t="s">
        <v>613</v>
      </c>
      <c r="J7" s="62"/>
      <c r="K7" s="45">
        <f>+'A-1'!M5</f>
        <v>2019</v>
      </c>
      <c r="L7" s="45"/>
      <c r="M7" s="45">
        <f>+'A-1'!O5</f>
        <v>2018</v>
      </c>
    </row>
    <row r="8" spans="1:12" ht="12.75">
      <c r="A8" s="50"/>
      <c r="B8" s="46" t="s">
        <v>557</v>
      </c>
      <c r="J8" s="4"/>
      <c r="L8" s="147"/>
    </row>
    <row r="9" spans="1:13" ht="12.75">
      <c r="A9" s="183"/>
      <c r="C9" s="18" t="s">
        <v>558</v>
      </c>
      <c r="G9" s="48"/>
      <c r="I9" s="149"/>
      <c r="J9" s="4"/>
      <c r="K9" s="48"/>
      <c r="L9" s="150"/>
      <c r="M9" s="48"/>
    </row>
    <row r="10" spans="1:13" ht="12.75">
      <c r="A10" s="452"/>
      <c r="D10" s="47" t="s">
        <v>606</v>
      </c>
      <c r="G10" s="180"/>
      <c r="H10" s="151"/>
      <c r="I10" s="182" t="str">
        <f aca="true" t="shared" si="0" ref="I10:I19">IF(OR(G10=0,K10=0)," ",(G10-K10)/ABS(K10))</f>
        <v> </v>
      </c>
      <c r="J10" s="239"/>
      <c r="K10" s="180"/>
      <c r="L10" s="152"/>
      <c r="M10" s="180"/>
    </row>
    <row r="11" spans="1:13" ht="12.75">
      <c r="A11" s="452"/>
      <c r="D11" s="47" t="s">
        <v>607</v>
      </c>
      <c r="G11" s="162"/>
      <c r="H11" s="154"/>
      <c r="I11" s="516" t="str">
        <f t="shared" si="0"/>
        <v> </v>
      </c>
      <c r="J11" s="517"/>
      <c r="K11" s="162"/>
      <c r="L11" s="518"/>
      <c r="M11" s="162"/>
    </row>
    <row r="12" spans="1:13" ht="12.75">
      <c r="A12" s="505"/>
      <c r="D12" s="230" t="s">
        <v>655</v>
      </c>
      <c r="G12" s="153"/>
      <c r="H12" s="154"/>
      <c r="I12" s="155" t="str">
        <f t="shared" si="0"/>
        <v> </v>
      </c>
      <c r="J12" s="517"/>
      <c r="K12" s="153">
        <v>0</v>
      </c>
      <c r="L12" s="518"/>
      <c r="M12" s="153">
        <v>0</v>
      </c>
    </row>
    <row r="13" spans="1:13" ht="12.75">
      <c r="A13" s="453"/>
      <c r="D13" s="18" t="s">
        <v>559</v>
      </c>
      <c r="G13" s="48">
        <f>SUM(G10:G12)</f>
        <v>0</v>
      </c>
      <c r="H13" s="156"/>
      <c r="I13" s="515" t="str">
        <f t="shared" si="0"/>
        <v> </v>
      </c>
      <c r="J13" s="240"/>
      <c r="K13" s="48">
        <f>SUM(K10:K12)</f>
        <v>0</v>
      </c>
      <c r="L13" s="152"/>
      <c r="M13" s="48">
        <f>SUM(M10:M12)</f>
        <v>0</v>
      </c>
    </row>
    <row r="14" spans="1:13" ht="12.75">
      <c r="A14" s="452"/>
      <c r="C14" s="18" t="s">
        <v>560</v>
      </c>
      <c r="G14" s="180"/>
      <c r="H14" s="156"/>
      <c r="I14" s="182" t="str">
        <f t="shared" si="0"/>
        <v> </v>
      </c>
      <c r="J14" s="240"/>
      <c r="K14" s="180"/>
      <c r="L14" s="152"/>
      <c r="M14" s="180"/>
    </row>
    <row r="15" spans="1:13" ht="12.75">
      <c r="A15" s="452"/>
      <c r="C15" s="47" t="s">
        <v>608</v>
      </c>
      <c r="G15" s="180"/>
      <c r="H15" s="156"/>
      <c r="I15" s="182" t="str">
        <f t="shared" si="0"/>
        <v> </v>
      </c>
      <c r="J15" s="240"/>
      <c r="K15" s="180"/>
      <c r="L15" s="152"/>
      <c r="M15" s="180"/>
    </row>
    <row r="16" spans="1:13" ht="12.75">
      <c r="A16" s="452"/>
      <c r="C16" s="47" t="s">
        <v>151</v>
      </c>
      <c r="G16" s="153"/>
      <c r="H16" s="154"/>
      <c r="I16" s="155" t="str">
        <f t="shared" si="0"/>
        <v> </v>
      </c>
      <c r="J16" s="240"/>
      <c r="K16" s="153"/>
      <c r="L16" s="152"/>
      <c r="M16" s="153"/>
    </row>
    <row r="17" spans="1:13" ht="12.75">
      <c r="A17" s="453"/>
      <c r="D17" s="47" t="s">
        <v>609</v>
      </c>
      <c r="G17" s="48">
        <f>SUM(G13:G16)</f>
        <v>0</v>
      </c>
      <c r="H17" s="156"/>
      <c r="I17" s="181" t="str">
        <f t="shared" si="0"/>
        <v> </v>
      </c>
      <c r="J17" s="240"/>
      <c r="K17" s="48">
        <f>SUM(K13:K16)</f>
        <v>0</v>
      </c>
      <c r="L17" s="152"/>
      <c r="M17" s="48">
        <f>SUM(M13:M16)</f>
        <v>0</v>
      </c>
    </row>
    <row r="18" spans="1:13" ht="12.75">
      <c r="A18" s="452"/>
      <c r="C18" s="18" t="s">
        <v>561</v>
      </c>
      <c r="G18" s="153"/>
      <c r="H18" s="154"/>
      <c r="I18" s="155" t="str">
        <f t="shared" si="0"/>
        <v> </v>
      </c>
      <c r="J18" s="240"/>
      <c r="K18" s="153"/>
      <c r="L18" s="152"/>
      <c r="M18" s="153"/>
    </row>
    <row r="19" spans="1:13" ht="12.75">
      <c r="A19" s="453"/>
      <c r="D19" s="47" t="s">
        <v>610</v>
      </c>
      <c r="G19" s="55">
        <f>+G17-G18</f>
        <v>0</v>
      </c>
      <c r="H19" s="156"/>
      <c r="I19" s="149" t="str">
        <f t="shared" si="0"/>
        <v> </v>
      </c>
      <c r="J19" s="240"/>
      <c r="K19" s="55">
        <f>+K17-K18</f>
        <v>0</v>
      </c>
      <c r="L19" s="152"/>
      <c r="M19" s="55">
        <f>+M17-M18</f>
        <v>0</v>
      </c>
    </row>
    <row r="20" spans="1:13" ht="12.75">
      <c r="A20" s="453"/>
      <c r="G20" s="157"/>
      <c r="H20" s="156"/>
      <c r="I20" s="149"/>
      <c r="J20" s="240"/>
      <c r="K20" s="157"/>
      <c r="L20" s="152"/>
      <c r="M20" s="157"/>
    </row>
    <row r="21" spans="1:13" ht="12.75">
      <c r="A21" s="452"/>
      <c r="B21" s="46" t="s">
        <v>562</v>
      </c>
      <c r="E21" s="18" t="s">
        <v>563</v>
      </c>
      <c r="G21" s="157">
        <f>+'A-3'!K21</f>
        <v>0</v>
      </c>
      <c r="H21" s="156"/>
      <c r="I21" s="149" t="str">
        <f>IF(OR(G21=0,K21=0)," ",(G21-K21)/ABS(K21))</f>
        <v> </v>
      </c>
      <c r="J21" s="240"/>
      <c r="K21" s="157">
        <f>+'A-3'!K38</f>
        <v>0</v>
      </c>
      <c r="L21" s="152"/>
      <c r="M21" s="157">
        <f>+'A-3'!K55</f>
        <v>0</v>
      </c>
    </row>
    <row r="22" spans="1:13" ht="12.75">
      <c r="A22" s="453"/>
      <c r="E22" s="18" t="s">
        <v>564</v>
      </c>
      <c r="G22" s="157"/>
      <c r="H22" s="156"/>
      <c r="I22" s="149"/>
      <c r="J22" s="240"/>
      <c r="K22" s="157"/>
      <c r="L22" s="152"/>
      <c r="M22" s="157"/>
    </row>
    <row r="23" spans="1:13" ht="12.75">
      <c r="A23" s="453"/>
      <c r="B23" s="46" t="s">
        <v>565</v>
      </c>
      <c r="E23" s="18" t="s">
        <v>566</v>
      </c>
      <c r="G23" s="157"/>
      <c r="H23" s="156"/>
      <c r="I23" s="149"/>
      <c r="J23" s="240"/>
      <c r="K23" s="157"/>
      <c r="L23" s="152"/>
      <c r="M23" s="157"/>
    </row>
    <row r="24" spans="1:13" ht="12.75">
      <c r="A24" s="452"/>
      <c r="C24" s="18" t="s">
        <v>567</v>
      </c>
      <c r="G24" s="180"/>
      <c r="H24" s="156"/>
      <c r="I24" s="182" t="str">
        <f>IF(OR(G24=0,K24=0)," ",(G24-K24)/ABS(K24))</f>
        <v> </v>
      </c>
      <c r="J24" s="240"/>
      <c r="K24" s="180"/>
      <c r="L24" s="152"/>
      <c r="M24" s="180"/>
    </row>
    <row r="25" spans="1:13" ht="12.75">
      <c r="A25" s="452"/>
      <c r="C25" s="18" t="s">
        <v>568</v>
      </c>
      <c r="G25" s="180"/>
      <c r="H25" s="156"/>
      <c r="I25" s="182" t="str">
        <f>IF(OR(G25=0,K25=0)," ",(G25-K25)/ABS(K25))</f>
        <v> </v>
      </c>
      <c r="J25" s="240"/>
      <c r="K25" s="180"/>
      <c r="L25" s="152"/>
      <c r="M25" s="180"/>
    </row>
    <row r="26" spans="1:13" ht="12.75">
      <c r="A26" s="452"/>
      <c r="C26" s="47" t="s">
        <v>151</v>
      </c>
      <c r="G26" s="153"/>
      <c r="H26" s="154"/>
      <c r="I26" s="155" t="str">
        <f>IF(OR(G26=0,K26=0)," ",(G26-K26)/ABS(K26))</f>
        <v> </v>
      </c>
      <c r="J26" s="240"/>
      <c r="K26" s="153"/>
      <c r="L26" s="152"/>
      <c r="M26" s="153"/>
    </row>
    <row r="27" spans="1:13" ht="12.75">
      <c r="A27" s="453"/>
      <c r="D27" s="18" t="s">
        <v>570</v>
      </c>
      <c r="G27" s="158">
        <f>SUM(G24:G26)</f>
        <v>0</v>
      </c>
      <c r="H27" s="156"/>
      <c r="I27" s="159" t="str">
        <f>IF(OR(G27=0,K27=0)," ",(G27-K27)/ABS(K27))</f>
        <v> </v>
      </c>
      <c r="J27" s="240"/>
      <c r="K27" s="158">
        <f>SUM(K24:K26)</f>
        <v>0</v>
      </c>
      <c r="L27" s="152"/>
      <c r="M27" s="158">
        <f>SUM(M24:M26)</f>
        <v>0</v>
      </c>
    </row>
    <row r="28" spans="1:13" ht="12.75">
      <c r="A28" s="453"/>
      <c r="G28" s="157"/>
      <c r="H28" s="156"/>
      <c r="I28" s="149"/>
      <c r="J28" s="240"/>
      <c r="K28" s="157"/>
      <c r="L28" s="152"/>
      <c r="M28" s="157"/>
    </row>
    <row r="29" spans="1:13" ht="12.75">
      <c r="A29" s="453"/>
      <c r="B29" s="46" t="s">
        <v>571</v>
      </c>
      <c r="G29" s="48">
        <f>+G19-G21-G27</f>
        <v>0</v>
      </c>
      <c r="H29" s="157"/>
      <c r="I29" s="149" t="str">
        <f>IF(OR(G29=0,K29=0)," ",(G29-K29)/ABS(K29))</f>
        <v> </v>
      </c>
      <c r="J29" s="241"/>
      <c r="K29" s="48">
        <f>+K19-K21-K27</f>
        <v>0</v>
      </c>
      <c r="L29" s="160"/>
      <c r="M29" s="48">
        <f>+M19-M21-M27</f>
        <v>0</v>
      </c>
    </row>
    <row r="30" spans="1:13" ht="12.75">
      <c r="A30" s="453"/>
      <c r="B30" s="46"/>
      <c r="G30" s="157"/>
      <c r="H30" s="157"/>
      <c r="I30" s="48"/>
      <c r="J30" s="241"/>
      <c r="K30" s="157"/>
      <c r="L30" s="160"/>
      <c r="M30" s="157"/>
    </row>
    <row r="31" spans="1:13" ht="12.75">
      <c r="A31" s="452"/>
      <c r="C31" s="18" t="s">
        <v>234</v>
      </c>
      <c r="G31" s="180"/>
      <c r="H31" s="157"/>
      <c r="I31" s="182" t="str">
        <f>IF(OR(G31=0,K31=0)," ",(G31-K31)/ABS(K31))</f>
        <v> </v>
      </c>
      <c r="J31" s="241"/>
      <c r="K31" s="180"/>
      <c r="L31" s="160"/>
      <c r="M31" s="180"/>
    </row>
    <row r="32" spans="1:13" ht="12.75">
      <c r="A32" s="453"/>
      <c r="C32" s="18" t="s">
        <v>573</v>
      </c>
      <c r="G32" s="157"/>
      <c r="H32" s="157"/>
      <c r="I32" s="48"/>
      <c r="J32" s="241"/>
      <c r="K32" s="157"/>
      <c r="L32" s="160"/>
      <c r="M32" s="157"/>
    </row>
    <row r="33" spans="1:13" ht="12.75">
      <c r="A33" s="452"/>
      <c r="D33" s="18" t="s">
        <v>574</v>
      </c>
      <c r="G33" s="180"/>
      <c r="H33" s="157"/>
      <c r="I33" s="182" t="str">
        <f>IF(OR(G33=0,K33=0)," ",(G33-K33)/ABS(K33))</f>
        <v> </v>
      </c>
      <c r="J33" s="241"/>
      <c r="K33" s="180"/>
      <c r="L33" s="160"/>
      <c r="M33" s="180"/>
    </row>
    <row r="34" spans="1:13" ht="12.75">
      <c r="A34" s="452"/>
      <c r="D34" s="18" t="s">
        <v>575</v>
      </c>
      <c r="G34" s="180"/>
      <c r="H34" s="157"/>
      <c r="I34" s="182" t="str">
        <f>IF(OR(G34=0,K34=0)," ",(G34-K34)/ABS(K34))</f>
        <v> </v>
      </c>
      <c r="J34" s="241"/>
      <c r="K34" s="180"/>
      <c r="L34" s="160"/>
      <c r="M34" s="180"/>
    </row>
    <row r="35" spans="1:13" ht="12.75">
      <c r="A35" s="452"/>
      <c r="D35" s="18" t="s">
        <v>576</v>
      </c>
      <c r="G35" s="180"/>
      <c r="H35" s="157"/>
      <c r="I35" s="182" t="str">
        <f>IF(OR(G35=0,K35=0)," ",(G35-K35)/ABS(K35))</f>
        <v> </v>
      </c>
      <c r="J35" s="241"/>
      <c r="K35" s="180"/>
      <c r="L35" s="160"/>
      <c r="M35" s="180"/>
    </row>
    <row r="36" spans="1:13" ht="12.75">
      <c r="A36" s="452"/>
      <c r="D36" s="18" t="s">
        <v>577</v>
      </c>
      <c r="G36" s="153"/>
      <c r="H36" s="161"/>
      <c r="I36" s="155" t="str">
        <f>IF(OR(G36=0,K36=0)," ",(G36-K36)/ABS(K36))</f>
        <v> </v>
      </c>
      <c r="J36" s="241"/>
      <c r="K36" s="153"/>
      <c r="L36" s="160"/>
      <c r="M36" s="153"/>
    </row>
    <row r="37" spans="1:13" ht="12.75">
      <c r="A37" s="453"/>
      <c r="E37" s="18" t="s">
        <v>578</v>
      </c>
      <c r="G37" s="158">
        <f>SUM(G33:G36)</f>
        <v>0</v>
      </c>
      <c r="H37" s="157"/>
      <c r="I37" s="159" t="str">
        <f>IF(OR(G37=0,K37=0)," ",(G37-K37)/ABS(K37))</f>
        <v> </v>
      </c>
      <c r="J37" s="241"/>
      <c r="K37" s="158">
        <f>SUM(K33:K36)</f>
        <v>0</v>
      </c>
      <c r="L37" s="160"/>
      <c r="M37" s="158">
        <f>SUM(M33:M36)</f>
        <v>0</v>
      </c>
    </row>
    <row r="38" spans="1:13" ht="12.75">
      <c r="A38" s="453"/>
      <c r="G38" s="48"/>
      <c r="H38" s="157"/>
      <c r="I38" s="48"/>
      <c r="J38" s="241"/>
      <c r="K38" s="48"/>
      <c r="L38" s="160"/>
      <c r="M38" s="48"/>
    </row>
    <row r="39" spans="1:13" ht="12.75">
      <c r="A39" s="453"/>
      <c r="B39" s="46" t="s">
        <v>390</v>
      </c>
      <c r="G39" s="157">
        <f>+G29-G31+G37</f>
        <v>0</v>
      </c>
      <c r="H39" s="157"/>
      <c r="I39" s="149" t="str">
        <f>IF(OR(G39=0,K39=0)," ",(G39-K39)/ABS(K39))</f>
        <v> </v>
      </c>
      <c r="J39" s="241"/>
      <c r="K39" s="157">
        <f>+K29-K31+K37</f>
        <v>0</v>
      </c>
      <c r="L39" s="160"/>
      <c r="M39" s="157">
        <f>+M29-M31+M37</f>
        <v>0</v>
      </c>
    </row>
    <row r="40" spans="1:13" ht="12.75">
      <c r="A40" s="453"/>
      <c r="D40" s="46" t="s">
        <v>389</v>
      </c>
      <c r="G40" s="157"/>
      <c r="H40" s="157"/>
      <c r="I40" s="48"/>
      <c r="J40" s="241"/>
      <c r="K40" s="157"/>
      <c r="L40" s="160"/>
      <c r="M40" s="157"/>
    </row>
    <row r="41" spans="1:13" ht="12.75">
      <c r="A41" s="453"/>
      <c r="G41" s="157"/>
      <c r="H41" s="157"/>
      <c r="I41" s="48"/>
      <c r="J41" s="241"/>
      <c r="K41" s="157"/>
      <c r="L41" s="160"/>
      <c r="M41" s="157"/>
    </row>
    <row r="42" spans="1:13" ht="12.75">
      <c r="A42" s="452"/>
      <c r="C42" s="47" t="s">
        <v>466</v>
      </c>
      <c r="G42" s="180"/>
      <c r="H42" s="157"/>
      <c r="I42" s="182" t="str">
        <f>IF(OR(G42=0,K42=0)," ",(G42-K42)/ABS(K42))</f>
        <v> </v>
      </c>
      <c r="J42" s="241"/>
      <c r="K42" s="180"/>
      <c r="L42" s="160"/>
      <c r="M42" s="180"/>
    </row>
    <row r="43" spans="1:13" ht="12.75">
      <c r="A43" s="452"/>
      <c r="C43" s="47" t="s">
        <v>646</v>
      </c>
      <c r="G43" s="180"/>
      <c r="H43" s="157"/>
      <c r="I43" s="182" t="str">
        <f>IF(OR(G43=0,K43=0)," ",(G43-K43)/ABS(K43))</f>
        <v> </v>
      </c>
      <c r="J43" s="241"/>
      <c r="K43" s="180"/>
      <c r="L43" s="160"/>
      <c r="M43" s="180"/>
    </row>
    <row r="44" spans="1:13" ht="12.75">
      <c r="A44" s="452"/>
      <c r="C44" s="47" t="s">
        <v>151</v>
      </c>
      <c r="G44" s="153"/>
      <c r="H44" s="161"/>
      <c r="I44" s="155" t="str">
        <f>IF(OR(G44=0,K44=0)," ",(G44-K44)/ABS(K44))</f>
        <v> </v>
      </c>
      <c r="J44" s="241"/>
      <c r="K44" s="153"/>
      <c r="L44" s="160"/>
      <c r="M44" s="153"/>
    </row>
    <row r="45" spans="1:13" ht="12.75">
      <c r="A45" s="453"/>
      <c r="G45" s="162"/>
      <c r="H45" s="161"/>
      <c r="I45" s="149"/>
      <c r="J45" s="241"/>
      <c r="K45" s="162"/>
      <c r="L45" s="160"/>
      <c r="M45" s="162"/>
    </row>
    <row r="46" spans="1:13" ht="13.5" thickBot="1">
      <c r="A46" s="453"/>
      <c r="B46" s="46" t="s">
        <v>580</v>
      </c>
      <c r="G46" s="163">
        <f>+G39+G42+G43+G44</f>
        <v>0</v>
      </c>
      <c r="H46" s="154"/>
      <c r="I46" s="164" t="str">
        <f>IF(OR(G46=0,K46=0)," ",(G46-K46)/ABS(K46))</f>
        <v> </v>
      </c>
      <c r="J46" s="240"/>
      <c r="K46" s="163">
        <f>+K39+K42+K43+K44</f>
        <v>0</v>
      </c>
      <c r="L46" s="152"/>
      <c r="M46" s="163">
        <f>+M39+M42+M43+M44</f>
        <v>0</v>
      </c>
    </row>
    <row r="47" spans="1:13" ht="13.5" thickTop="1">
      <c r="A47" s="453"/>
      <c r="G47" s="157"/>
      <c r="H47" s="156"/>
      <c r="I47" s="165"/>
      <c r="J47" s="240"/>
      <c r="K47" s="157"/>
      <c r="L47" s="152"/>
      <c r="M47" s="166"/>
    </row>
    <row r="48" spans="1:13" ht="12.75">
      <c r="A48" s="453"/>
      <c r="B48" s="53"/>
      <c r="G48" s="48"/>
      <c r="I48" s="165"/>
      <c r="J48" s="240"/>
      <c r="K48" s="48"/>
      <c r="L48" s="152"/>
      <c r="M48" s="166"/>
    </row>
    <row r="49" spans="1:13" ht="12.75">
      <c r="A49" s="453"/>
      <c r="B49" s="167" t="s">
        <v>332</v>
      </c>
      <c r="G49" s="168">
        <f>+'A-1'!K5</f>
        <v>2020</v>
      </c>
      <c r="H49" s="168"/>
      <c r="I49" s="169"/>
      <c r="J49" s="242"/>
      <c r="K49" s="168">
        <f>+'A-1'!M5</f>
        <v>2019</v>
      </c>
      <c r="L49" s="170"/>
      <c r="M49" s="168">
        <f>+'A-1'!O5</f>
        <v>2018</v>
      </c>
    </row>
    <row r="50" spans="1:13" ht="12.75">
      <c r="A50" s="453"/>
      <c r="G50" s="48"/>
      <c r="I50" s="165"/>
      <c r="J50" s="62"/>
      <c r="K50" s="48"/>
      <c r="L50" s="152"/>
      <c r="M50" s="166"/>
    </row>
    <row r="51" spans="1:13" ht="12.75">
      <c r="A51" s="452"/>
      <c r="B51" s="18" t="s">
        <v>643</v>
      </c>
      <c r="G51" s="180"/>
      <c r="I51" s="182" t="str">
        <f>IF(OR(G51=0,K51=0)," ",(G51-K51)/ABS(K51))</f>
        <v> </v>
      </c>
      <c r="J51" s="62"/>
      <c r="K51" s="180"/>
      <c r="L51" s="160"/>
      <c r="M51" s="180"/>
    </row>
    <row r="52" spans="1:13" ht="12.75">
      <c r="A52" s="452"/>
      <c r="B52" s="18" t="s">
        <v>644</v>
      </c>
      <c r="G52" s="180"/>
      <c r="I52" s="182" t="str">
        <f>IF(OR(G52=0,K52=0)," ",(G52-K52)/ABS(K52))</f>
        <v> </v>
      </c>
      <c r="J52" s="62"/>
      <c r="K52" s="180"/>
      <c r="L52" s="160"/>
      <c r="M52" s="180"/>
    </row>
    <row r="53" spans="1:13" ht="12.75">
      <c r="A53" s="452"/>
      <c r="B53" s="18" t="s">
        <v>592</v>
      </c>
      <c r="G53" s="180"/>
      <c r="I53" s="182" t="str">
        <f>IF(OR(G53=0,K53=0)," ",(G53-K53)/ABS(K53))</f>
        <v> </v>
      </c>
      <c r="J53" s="62"/>
      <c r="K53" s="180"/>
      <c r="L53" s="160"/>
      <c r="M53" s="180"/>
    </row>
    <row r="54" spans="1:13" ht="12.75">
      <c r="A54" s="452"/>
      <c r="B54" s="18" t="s">
        <v>247</v>
      </c>
      <c r="G54" s="180"/>
      <c r="I54" s="182" t="str">
        <f>IF(OR(G54=0,K54=0)," ",(G54-K54)/ABS(K54))</f>
        <v> </v>
      </c>
      <c r="J54" s="62"/>
      <c r="K54" s="180"/>
      <c r="L54" s="160"/>
      <c r="M54" s="180"/>
    </row>
    <row r="55" spans="1:13" ht="12.75">
      <c r="A55" s="452"/>
      <c r="B55" s="18" t="s">
        <v>594</v>
      </c>
      <c r="G55" s="51"/>
      <c r="I55" s="155" t="str">
        <f>IF(OR(G55=0,K55=0)," ",(G55-K55)/ABS(K55))</f>
        <v> </v>
      </c>
      <c r="J55" s="62"/>
      <c r="K55" s="51"/>
      <c r="L55" s="171"/>
      <c r="M55" s="51"/>
    </row>
    <row r="56" spans="1:13" ht="12.75">
      <c r="A56" s="185"/>
      <c r="G56" s="48"/>
      <c r="I56" s="165"/>
      <c r="J56" s="62"/>
      <c r="K56" s="48"/>
      <c r="L56" s="150"/>
      <c r="M56" s="48"/>
    </row>
    <row r="57" spans="1:13" ht="13.5" thickBot="1">
      <c r="A57" s="186"/>
      <c r="C57" s="53" t="s">
        <v>248</v>
      </c>
      <c r="G57" s="67">
        <f>SUM(G51:G55)</f>
        <v>0</v>
      </c>
      <c r="H57" s="173"/>
      <c r="I57" s="164" t="str">
        <f>IF(OR(G57=0,K57=0)," ",(G57-K57)/ABS(K57))</f>
        <v> </v>
      </c>
      <c r="J57" s="62"/>
      <c r="K57" s="67">
        <f>SUM(K51:K55)</f>
        <v>0</v>
      </c>
      <c r="L57" s="150"/>
      <c r="M57" s="67">
        <f>SUM(M51:M55)</f>
        <v>0</v>
      </c>
    </row>
    <row r="58" spans="1:13" ht="13.5" thickTop="1">
      <c r="A58" s="10"/>
      <c r="G58" s="48"/>
      <c r="I58" s="165"/>
      <c r="J58" s="174"/>
      <c r="K58" s="174"/>
      <c r="L58" s="175"/>
      <c r="M58" s="174"/>
    </row>
    <row r="59" spans="1:13" ht="12.75">
      <c r="A59" s="41"/>
      <c r="B59" s="42"/>
      <c r="C59" s="53"/>
      <c r="D59" s="53"/>
      <c r="G59" s="48"/>
      <c r="I59" s="165"/>
      <c r="J59" s="174"/>
      <c r="K59" s="174"/>
      <c r="L59" s="175"/>
      <c r="M59" s="174"/>
    </row>
    <row r="60" spans="4:12" ht="12.75">
      <c r="D60" s="167"/>
      <c r="G60" s="48"/>
      <c r="L60" s="147"/>
    </row>
    <row r="61" spans="1:13" ht="12.75">
      <c r="A61" s="42"/>
      <c r="B61" s="42"/>
      <c r="C61" s="42"/>
      <c r="D61" s="42"/>
      <c r="E61" s="42"/>
      <c r="F61" s="42"/>
      <c r="G61" s="176"/>
      <c r="H61" s="42"/>
      <c r="I61" s="177"/>
      <c r="J61" s="178"/>
      <c r="K61" s="178"/>
      <c r="L61" s="179"/>
      <c r="M61" s="178"/>
    </row>
    <row r="62" ht="12.75">
      <c r="L62" s="147"/>
    </row>
    <row r="63" spans="1:13" ht="12.75">
      <c r="A63" s="10"/>
      <c r="G63" s="48"/>
      <c r="I63" s="165"/>
      <c r="J63" s="174"/>
      <c r="K63" s="174"/>
      <c r="L63" s="175"/>
      <c r="M63" s="174"/>
    </row>
    <row r="64" spans="1:13" ht="12.75">
      <c r="A64" s="10"/>
      <c r="G64" s="48"/>
      <c r="I64" s="165"/>
      <c r="J64" s="174"/>
      <c r="K64" s="174"/>
      <c r="L64" s="175"/>
      <c r="M64" s="174"/>
    </row>
    <row r="65" spans="1:13" ht="12.75">
      <c r="A65" s="10"/>
      <c r="G65" s="48"/>
      <c r="I65" s="165"/>
      <c r="J65" s="174"/>
      <c r="K65" s="174"/>
      <c r="L65" s="175"/>
      <c r="M65" s="174"/>
    </row>
    <row r="66" spans="1:13" ht="12.75">
      <c r="A66" s="10"/>
      <c r="G66" s="48"/>
      <c r="I66" s="165"/>
      <c r="J66" s="174"/>
      <c r="K66" s="174"/>
      <c r="L66" s="175"/>
      <c r="M66" s="174"/>
    </row>
    <row r="67" spans="1:13" ht="12.75">
      <c r="A67" s="10"/>
      <c r="G67" s="48"/>
      <c r="I67" s="165"/>
      <c r="J67" s="174"/>
      <c r="K67" s="174"/>
      <c r="L67" s="175"/>
      <c r="M67" s="174"/>
    </row>
    <row r="68" spans="1:13" ht="12.75">
      <c r="A68" s="10"/>
      <c r="G68" s="48"/>
      <c r="I68" s="165"/>
      <c r="J68" s="174"/>
      <c r="K68" s="174"/>
      <c r="L68" s="175"/>
      <c r="M68" s="174"/>
    </row>
    <row r="69" spans="1:13" ht="12.75">
      <c r="A69" s="10"/>
      <c r="G69" s="48"/>
      <c r="H69" s="174"/>
      <c r="I69" s="165"/>
      <c r="J69" s="174"/>
      <c r="K69" s="174"/>
      <c r="L69" s="175"/>
      <c r="M69" s="174"/>
    </row>
    <row r="70" spans="1:13" ht="12.75">
      <c r="A70" s="10"/>
      <c r="G70" s="48"/>
      <c r="H70" s="174"/>
      <c r="I70" s="165"/>
      <c r="J70" s="174"/>
      <c r="K70" s="174"/>
      <c r="L70" s="175"/>
      <c r="M70" s="174"/>
    </row>
    <row r="71" spans="1:13" ht="12.75">
      <c r="A71" s="10"/>
      <c r="G71" s="48"/>
      <c r="H71" s="174"/>
      <c r="I71" s="165"/>
      <c r="J71" s="174"/>
      <c r="K71" s="174"/>
      <c r="L71" s="175"/>
      <c r="M71" s="174"/>
    </row>
    <row r="72" spans="1:13" ht="12.75">
      <c r="A72" s="10"/>
      <c r="G72" s="174"/>
      <c r="H72" s="174"/>
      <c r="I72" s="165"/>
      <c r="J72" s="174"/>
      <c r="K72" s="174"/>
      <c r="L72" s="175"/>
      <c r="M72" s="174"/>
    </row>
    <row r="73" spans="1:13" ht="12.75">
      <c r="A73" s="10"/>
      <c r="G73" s="174"/>
      <c r="H73" s="174"/>
      <c r="I73" s="165"/>
      <c r="J73" s="174"/>
      <c r="K73" s="174"/>
      <c r="L73" s="175"/>
      <c r="M73" s="174"/>
    </row>
    <row r="74" spans="1:13" ht="12.75">
      <c r="A74" s="10"/>
      <c r="G74" s="174"/>
      <c r="H74" s="174"/>
      <c r="I74" s="165"/>
      <c r="J74" s="174"/>
      <c r="K74" s="174"/>
      <c r="L74" s="175"/>
      <c r="M74" s="174"/>
    </row>
    <row r="75" spans="1:13" ht="12.75">
      <c r="A75" s="10"/>
      <c r="G75" s="174"/>
      <c r="H75" s="174"/>
      <c r="I75" s="165"/>
      <c r="J75" s="174"/>
      <c r="K75" s="174"/>
      <c r="L75" s="175"/>
      <c r="M75" s="174"/>
    </row>
    <row r="76" spans="1:13" ht="12.75">
      <c r="A76" s="10"/>
      <c r="G76" s="174"/>
      <c r="H76" s="174"/>
      <c r="I76" s="165"/>
      <c r="J76" s="174"/>
      <c r="K76" s="174"/>
      <c r="L76" s="175"/>
      <c r="M76" s="174"/>
    </row>
    <row r="77" spans="1:13" ht="12.75">
      <c r="A77" s="10"/>
      <c r="G77" s="174"/>
      <c r="H77" s="174"/>
      <c r="I77" s="165"/>
      <c r="J77" s="174"/>
      <c r="K77" s="174"/>
      <c r="L77" s="175"/>
      <c r="M77" s="174"/>
    </row>
    <row r="78" spans="1:13" ht="12.75">
      <c r="A78" s="10"/>
      <c r="G78" s="174"/>
      <c r="H78" s="174"/>
      <c r="I78" s="165"/>
      <c r="J78" s="174"/>
      <c r="K78" s="174"/>
      <c r="L78" s="175"/>
      <c r="M78" s="174"/>
    </row>
    <row r="79" spans="1:13" ht="12.75">
      <c r="A79" s="10"/>
      <c r="G79" s="174"/>
      <c r="H79" s="174"/>
      <c r="I79" s="165"/>
      <c r="J79" s="174"/>
      <c r="K79" s="174"/>
      <c r="L79" s="175"/>
      <c r="M79" s="174"/>
    </row>
    <row r="80" spans="1:13" ht="12.75">
      <c r="A80" s="10"/>
      <c r="G80" s="174"/>
      <c r="H80" s="174"/>
      <c r="I80" s="165"/>
      <c r="J80" s="174"/>
      <c r="K80" s="174"/>
      <c r="L80" s="175"/>
      <c r="M80" s="174"/>
    </row>
    <row r="81" spans="1:13" ht="12.75">
      <c r="A81" s="10"/>
      <c r="G81" s="174"/>
      <c r="H81" s="174"/>
      <c r="I81" s="165"/>
      <c r="J81" s="174"/>
      <c r="K81" s="174"/>
      <c r="L81" s="175"/>
      <c r="M81" s="174"/>
    </row>
    <row r="82" spans="1:13" ht="12.75">
      <c r="A82" s="10"/>
      <c r="G82" s="174"/>
      <c r="H82" s="174"/>
      <c r="I82" s="165"/>
      <c r="J82" s="174"/>
      <c r="K82" s="174"/>
      <c r="L82" s="175"/>
      <c r="M82" s="174"/>
    </row>
    <row r="83" spans="1:13" ht="12.75">
      <c r="A83" s="10"/>
      <c r="G83" s="174"/>
      <c r="H83" s="174"/>
      <c r="I83" s="165"/>
      <c r="J83" s="174"/>
      <c r="K83" s="174"/>
      <c r="L83" s="175"/>
      <c r="M83" s="174"/>
    </row>
    <row r="84" spans="1:13" ht="12.75">
      <c r="A84" s="10"/>
      <c r="G84" s="174"/>
      <c r="H84" s="174"/>
      <c r="I84" s="165"/>
      <c r="J84" s="174"/>
      <c r="K84" s="174"/>
      <c r="L84" s="175"/>
      <c r="M84" s="174"/>
    </row>
    <row r="85" spans="1:13" ht="12.75">
      <c r="A85" s="10"/>
      <c r="G85" s="174"/>
      <c r="H85" s="174"/>
      <c r="I85" s="165"/>
      <c r="J85" s="174"/>
      <c r="K85" s="174"/>
      <c r="L85" s="175"/>
      <c r="M85" s="174"/>
    </row>
    <row r="86" spans="1:13" ht="12.75">
      <c r="A86" s="10"/>
      <c r="G86" s="174"/>
      <c r="H86" s="174"/>
      <c r="I86" s="165"/>
      <c r="J86" s="174"/>
      <c r="K86" s="174"/>
      <c r="L86" s="175"/>
      <c r="M86" s="174"/>
    </row>
    <row r="87" spans="1:13" ht="12.75">
      <c r="A87" s="10"/>
      <c r="G87" s="174"/>
      <c r="H87" s="174"/>
      <c r="I87" s="165"/>
      <c r="J87" s="174"/>
      <c r="K87" s="174"/>
      <c r="L87" s="175"/>
      <c r="M87" s="174"/>
    </row>
    <row r="88" spans="1:13" ht="12.75">
      <c r="A88" s="10"/>
      <c r="G88" s="174"/>
      <c r="H88" s="174"/>
      <c r="I88" s="165"/>
      <c r="J88" s="174"/>
      <c r="K88" s="174"/>
      <c r="L88" s="175"/>
      <c r="M88" s="174"/>
    </row>
    <row r="89" spans="1:13" ht="12.75">
      <c r="A89" s="10"/>
      <c r="G89" s="174"/>
      <c r="H89" s="174"/>
      <c r="I89" s="165"/>
      <c r="J89" s="174"/>
      <c r="K89" s="174"/>
      <c r="L89" s="175"/>
      <c r="M89" s="174"/>
    </row>
    <row r="90" spans="1:13" ht="12.75">
      <c r="A90" s="10"/>
      <c r="G90" s="174"/>
      <c r="H90" s="174"/>
      <c r="I90" s="165"/>
      <c r="J90" s="174"/>
      <c r="K90" s="174"/>
      <c r="L90" s="175"/>
      <c r="M90" s="174"/>
    </row>
    <row r="91" spans="1:13" ht="12.75">
      <c r="A91" s="10"/>
      <c r="G91" s="174"/>
      <c r="H91" s="174"/>
      <c r="I91" s="165"/>
      <c r="J91" s="174"/>
      <c r="K91" s="174"/>
      <c r="L91" s="175"/>
      <c r="M91" s="174"/>
    </row>
    <row r="92" spans="1:13" ht="12.75">
      <c r="A92" s="10"/>
      <c r="G92" s="174"/>
      <c r="H92" s="174"/>
      <c r="I92" s="165"/>
      <c r="J92" s="174"/>
      <c r="K92" s="174"/>
      <c r="L92" s="175"/>
      <c r="M92" s="174"/>
    </row>
    <row r="93" spans="1:13" ht="12.75">
      <c r="A93" s="10"/>
      <c r="G93" s="174"/>
      <c r="H93" s="174"/>
      <c r="I93" s="165"/>
      <c r="J93" s="174"/>
      <c r="K93" s="174"/>
      <c r="L93" s="175"/>
      <c r="M93" s="174"/>
    </row>
    <row r="94" spans="1:13" ht="12.75">
      <c r="A94" s="10"/>
      <c r="G94" s="174"/>
      <c r="H94" s="174"/>
      <c r="I94" s="165"/>
      <c r="J94" s="174"/>
      <c r="K94" s="174"/>
      <c r="L94" s="175"/>
      <c r="M94" s="174"/>
    </row>
    <row r="95" spans="1:13" ht="12.75">
      <c r="A95" s="10"/>
      <c r="G95" s="174"/>
      <c r="H95" s="174"/>
      <c r="I95" s="165"/>
      <c r="J95" s="174"/>
      <c r="K95" s="174"/>
      <c r="L95" s="175"/>
      <c r="M95" s="174"/>
    </row>
    <row r="96" spans="1:13" ht="12.75">
      <c r="A96" s="10"/>
      <c r="G96" s="174"/>
      <c r="H96" s="174"/>
      <c r="I96" s="165"/>
      <c r="J96" s="174"/>
      <c r="K96" s="174"/>
      <c r="L96" s="175"/>
      <c r="M96" s="174"/>
    </row>
    <row r="97" spans="1:13" ht="12.75">
      <c r="A97" s="10"/>
      <c r="G97" s="174"/>
      <c r="H97" s="174"/>
      <c r="I97" s="165"/>
      <c r="J97" s="174"/>
      <c r="K97" s="174"/>
      <c r="L97" s="175"/>
      <c r="M97" s="174"/>
    </row>
    <row r="98" spans="1:13" ht="12.75">
      <c r="A98" s="10"/>
      <c r="G98" s="174"/>
      <c r="H98" s="174"/>
      <c r="I98" s="165"/>
      <c r="J98" s="174"/>
      <c r="K98" s="174"/>
      <c r="L98" s="175"/>
      <c r="M98" s="174"/>
    </row>
    <row r="99" spans="1:13" ht="12.75">
      <c r="A99" s="10"/>
      <c r="G99" s="174"/>
      <c r="H99" s="174"/>
      <c r="I99" s="165"/>
      <c r="J99" s="174"/>
      <c r="K99" s="174"/>
      <c r="L99" s="175"/>
      <c r="M99" s="174"/>
    </row>
    <row r="100" spans="1:13" ht="12.75">
      <c r="A100" s="10"/>
      <c r="G100" s="174"/>
      <c r="H100" s="174"/>
      <c r="I100" s="165"/>
      <c r="J100" s="174"/>
      <c r="K100" s="174"/>
      <c r="L100" s="175"/>
      <c r="M100" s="174"/>
    </row>
    <row r="101" spans="1:13" ht="12.75">
      <c r="A101" s="10"/>
      <c r="G101" s="174"/>
      <c r="H101" s="174"/>
      <c r="I101" s="165"/>
      <c r="J101" s="174"/>
      <c r="K101" s="174"/>
      <c r="L101" s="175"/>
      <c r="M101" s="174"/>
    </row>
    <row r="102" spans="1:13" ht="12.75">
      <c r="A102" s="10"/>
      <c r="G102" s="174"/>
      <c r="H102" s="174"/>
      <c r="I102" s="165"/>
      <c r="J102" s="174"/>
      <c r="K102" s="174"/>
      <c r="L102" s="175"/>
      <c r="M102" s="174"/>
    </row>
    <row r="103" spans="1:13" ht="12.75">
      <c r="A103" s="10"/>
      <c r="G103" s="174"/>
      <c r="H103" s="174"/>
      <c r="I103" s="165"/>
      <c r="J103" s="174"/>
      <c r="K103" s="174"/>
      <c r="L103" s="175"/>
      <c r="M103" s="174"/>
    </row>
    <row r="104" spans="1:13" ht="12.75">
      <c r="A104" s="10"/>
      <c r="G104" s="174"/>
      <c r="H104" s="174"/>
      <c r="I104" s="165"/>
      <c r="J104" s="174"/>
      <c r="K104" s="174"/>
      <c r="L104" s="175"/>
      <c r="M104" s="174"/>
    </row>
    <row r="105" spans="1:13" ht="12.75">
      <c r="A105" s="10"/>
      <c r="G105" s="174"/>
      <c r="H105" s="174"/>
      <c r="I105" s="165"/>
      <c r="J105" s="174"/>
      <c r="K105" s="174"/>
      <c r="L105" s="175"/>
      <c r="M105" s="174"/>
    </row>
    <row r="106" spans="1:13" ht="12.75">
      <c r="A106" s="10"/>
      <c r="G106" s="174"/>
      <c r="H106" s="174"/>
      <c r="I106" s="165"/>
      <c r="J106" s="174"/>
      <c r="K106" s="174"/>
      <c r="L106" s="175"/>
      <c r="M106" s="174"/>
    </row>
    <row r="107" spans="1:13" ht="12.75">
      <c r="A107" s="10"/>
      <c r="G107" s="174"/>
      <c r="H107" s="174"/>
      <c r="I107" s="165"/>
      <c r="J107" s="174"/>
      <c r="K107" s="174"/>
      <c r="L107" s="175"/>
      <c r="M107" s="174"/>
    </row>
    <row r="108" spans="1:13" ht="12.75">
      <c r="A108" s="10"/>
      <c r="G108" s="174"/>
      <c r="H108" s="174"/>
      <c r="I108" s="165"/>
      <c r="J108" s="174"/>
      <c r="K108" s="174"/>
      <c r="L108" s="175"/>
      <c r="M108" s="174"/>
    </row>
    <row r="109" spans="1:13" ht="12.75">
      <c r="A109" s="10"/>
      <c r="G109" s="174"/>
      <c r="H109" s="174"/>
      <c r="I109" s="165"/>
      <c r="J109" s="174"/>
      <c r="K109" s="174"/>
      <c r="L109" s="175"/>
      <c r="M109" s="174"/>
    </row>
    <row r="110" spans="1:13" ht="12.75">
      <c r="A110" s="10"/>
      <c r="G110" s="174"/>
      <c r="H110" s="174"/>
      <c r="I110" s="165"/>
      <c r="J110" s="174"/>
      <c r="K110" s="174"/>
      <c r="L110" s="175"/>
      <c r="M110" s="174"/>
    </row>
    <row r="111" spans="7:13" ht="12.75">
      <c r="G111" s="174"/>
      <c r="H111" s="174"/>
      <c r="I111" s="165"/>
      <c r="J111" s="174"/>
      <c r="K111" s="174"/>
      <c r="L111" s="175"/>
      <c r="M111" s="174"/>
    </row>
    <row r="112" spans="7:13" ht="12.75">
      <c r="G112" s="174"/>
      <c r="H112" s="174"/>
      <c r="I112" s="165"/>
      <c r="J112" s="174"/>
      <c r="K112" s="174"/>
      <c r="L112" s="175"/>
      <c r="M112" s="174"/>
    </row>
    <row r="113" spans="7:13" ht="12.75">
      <c r="G113" s="174"/>
      <c r="H113" s="174"/>
      <c r="I113" s="165"/>
      <c r="J113" s="174"/>
      <c r="K113" s="174"/>
      <c r="L113" s="175"/>
      <c r="M113" s="174"/>
    </row>
    <row r="114" spans="7:13" ht="12.75">
      <c r="G114" s="174"/>
      <c r="H114" s="174"/>
      <c r="I114" s="165"/>
      <c r="J114" s="174"/>
      <c r="K114" s="174"/>
      <c r="L114" s="175"/>
      <c r="M114" s="174"/>
    </row>
    <row r="115" spans="7:13" ht="12.75">
      <c r="G115" s="174"/>
      <c r="H115" s="174"/>
      <c r="I115" s="165"/>
      <c r="J115" s="174"/>
      <c r="K115" s="174"/>
      <c r="L115" s="175"/>
      <c r="M115" s="174"/>
    </row>
    <row r="116" spans="7:13" ht="12.75">
      <c r="G116" s="174"/>
      <c r="H116" s="174"/>
      <c r="I116" s="165"/>
      <c r="J116" s="174"/>
      <c r="K116" s="174"/>
      <c r="L116" s="175"/>
      <c r="M116" s="174"/>
    </row>
    <row r="117" spans="7:13" ht="12.75">
      <c r="G117" s="174"/>
      <c r="H117" s="174"/>
      <c r="I117" s="165"/>
      <c r="J117" s="174"/>
      <c r="K117" s="174"/>
      <c r="L117" s="174"/>
      <c r="M117" s="174"/>
    </row>
    <row r="118" spans="7:13" ht="12.75">
      <c r="G118" s="174"/>
      <c r="H118" s="174"/>
      <c r="I118" s="165"/>
      <c r="J118" s="174"/>
      <c r="K118" s="174"/>
      <c r="L118" s="174"/>
      <c r="M118" s="174"/>
    </row>
    <row r="119" spans="7:13" ht="12.75">
      <c r="G119" s="174"/>
      <c r="H119" s="174"/>
      <c r="I119" s="165"/>
      <c r="J119" s="174"/>
      <c r="K119" s="174"/>
      <c r="L119" s="174"/>
      <c r="M119" s="174"/>
    </row>
    <row r="120" spans="7:13" ht="12.75">
      <c r="G120" s="174"/>
      <c r="H120" s="174"/>
      <c r="I120" s="165"/>
      <c r="J120" s="174"/>
      <c r="K120" s="174"/>
      <c r="L120" s="174"/>
      <c r="M120" s="174"/>
    </row>
    <row r="121" spans="7:13" ht="12.75">
      <c r="G121" s="174"/>
      <c r="H121" s="174"/>
      <c r="I121" s="165"/>
      <c r="J121" s="174"/>
      <c r="K121" s="174"/>
      <c r="L121" s="174"/>
      <c r="M121" s="174"/>
    </row>
    <row r="122" spans="7:13" ht="12.75">
      <c r="G122" s="174"/>
      <c r="H122" s="174"/>
      <c r="I122" s="165"/>
      <c r="J122" s="174"/>
      <c r="K122" s="174"/>
      <c r="L122" s="174"/>
      <c r="M122" s="174"/>
    </row>
    <row r="123" spans="7:13" ht="12.75">
      <c r="G123" s="174"/>
      <c r="H123" s="174"/>
      <c r="I123" s="165"/>
      <c r="J123" s="174"/>
      <c r="K123" s="174"/>
      <c r="L123" s="174"/>
      <c r="M123" s="174"/>
    </row>
    <row r="124" spans="7:13" ht="12.75">
      <c r="G124" s="174"/>
      <c r="H124" s="174"/>
      <c r="I124" s="165"/>
      <c r="J124" s="174"/>
      <c r="K124" s="174"/>
      <c r="L124" s="174"/>
      <c r="M124" s="174"/>
    </row>
    <row r="125" spans="7:13" ht="12.75">
      <c r="G125" s="174"/>
      <c r="H125" s="174"/>
      <c r="I125" s="165"/>
      <c r="J125" s="174"/>
      <c r="K125" s="174"/>
      <c r="L125" s="174"/>
      <c r="M125" s="174"/>
    </row>
    <row r="126" spans="7:13" ht="12.75">
      <c r="G126" s="174"/>
      <c r="H126" s="174"/>
      <c r="I126" s="165"/>
      <c r="J126" s="174"/>
      <c r="K126" s="174"/>
      <c r="L126" s="174"/>
      <c r="M126" s="174"/>
    </row>
    <row r="127" spans="7:13" ht="12.75">
      <c r="G127" s="174"/>
      <c r="H127" s="174"/>
      <c r="I127" s="165"/>
      <c r="J127" s="174"/>
      <c r="K127" s="174"/>
      <c r="L127" s="174"/>
      <c r="M127" s="174"/>
    </row>
    <row r="128" spans="7:13" ht="12.75">
      <c r="G128" s="174"/>
      <c r="H128" s="174"/>
      <c r="I128" s="165"/>
      <c r="J128" s="174"/>
      <c r="K128" s="174"/>
      <c r="L128" s="174"/>
      <c r="M128" s="174"/>
    </row>
    <row r="129" spans="7:13" ht="12.75">
      <c r="G129" s="174"/>
      <c r="H129" s="174"/>
      <c r="I129" s="165"/>
      <c r="J129" s="174"/>
      <c r="K129" s="174"/>
      <c r="L129" s="174"/>
      <c r="M129" s="174"/>
    </row>
    <row r="130" spans="7:13" ht="12.75">
      <c r="G130" s="174"/>
      <c r="H130" s="174"/>
      <c r="I130" s="165"/>
      <c r="J130" s="174"/>
      <c r="K130" s="174"/>
      <c r="L130" s="174"/>
      <c r="M130" s="174"/>
    </row>
    <row r="131" spans="7:13" ht="12.75">
      <c r="G131" s="174"/>
      <c r="H131" s="174"/>
      <c r="I131" s="165"/>
      <c r="J131" s="174"/>
      <c r="K131" s="174"/>
      <c r="L131" s="174"/>
      <c r="M131" s="174"/>
    </row>
    <row r="132" spans="7:13" ht="12.75">
      <c r="G132" s="174"/>
      <c r="H132" s="174"/>
      <c r="I132" s="165"/>
      <c r="J132" s="174"/>
      <c r="K132" s="174"/>
      <c r="L132" s="174"/>
      <c r="M132" s="174"/>
    </row>
    <row r="133" spans="7:13" ht="12.75">
      <c r="G133" s="174"/>
      <c r="H133" s="174"/>
      <c r="I133" s="165"/>
      <c r="J133" s="174"/>
      <c r="K133" s="174"/>
      <c r="L133" s="174"/>
      <c r="M133" s="174"/>
    </row>
    <row r="134" spans="7:13" ht="12.75">
      <c r="G134" s="174"/>
      <c r="H134" s="174"/>
      <c r="I134" s="165"/>
      <c r="J134" s="174"/>
      <c r="K134" s="174"/>
      <c r="L134" s="174"/>
      <c r="M134" s="174"/>
    </row>
    <row r="135" spans="7:13" ht="12.75">
      <c r="G135" s="174"/>
      <c r="H135" s="174"/>
      <c r="I135" s="165"/>
      <c r="J135" s="174"/>
      <c r="K135" s="174"/>
      <c r="L135" s="174"/>
      <c r="M135" s="174"/>
    </row>
    <row r="136" spans="7:13" ht="12.75">
      <c r="G136" s="174"/>
      <c r="H136" s="174"/>
      <c r="I136" s="165"/>
      <c r="J136" s="174"/>
      <c r="K136" s="174"/>
      <c r="L136" s="174"/>
      <c r="M136" s="174"/>
    </row>
    <row r="137" spans="7:13" ht="12.75">
      <c r="G137" s="174"/>
      <c r="H137" s="174"/>
      <c r="I137" s="165"/>
      <c r="J137" s="174"/>
      <c r="K137" s="174"/>
      <c r="L137" s="174"/>
      <c r="M137" s="174"/>
    </row>
    <row r="138" spans="7:13" ht="12.75">
      <c r="G138" s="174"/>
      <c r="H138" s="174"/>
      <c r="I138" s="165"/>
      <c r="J138" s="174"/>
      <c r="K138" s="174"/>
      <c r="L138" s="174"/>
      <c r="M138" s="174"/>
    </row>
    <row r="139" spans="7:13" ht="12.75">
      <c r="G139" s="174"/>
      <c r="H139" s="174"/>
      <c r="I139" s="165"/>
      <c r="J139" s="174"/>
      <c r="K139" s="174"/>
      <c r="L139" s="174"/>
      <c r="M139" s="174"/>
    </row>
    <row r="140" spans="7:13" ht="12.75">
      <c r="G140" s="174"/>
      <c r="H140" s="174"/>
      <c r="I140" s="174"/>
      <c r="J140" s="174"/>
      <c r="K140" s="174"/>
      <c r="L140" s="174"/>
      <c r="M140" s="174"/>
    </row>
    <row r="141" spans="7:13" ht="12.75">
      <c r="G141" s="174"/>
      <c r="H141" s="174"/>
      <c r="I141" s="174"/>
      <c r="J141" s="174"/>
      <c r="K141" s="174"/>
      <c r="L141" s="174"/>
      <c r="M141" s="174"/>
    </row>
    <row r="142" spans="7:13" ht="12.75">
      <c r="G142" s="174"/>
      <c r="H142" s="174"/>
      <c r="I142" s="174"/>
      <c r="J142" s="174"/>
      <c r="K142" s="174"/>
      <c r="L142" s="174"/>
      <c r="M142" s="174"/>
    </row>
    <row r="143" spans="7:13" ht="12.75">
      <c r="G143" s="174"/>
      <c r="H143" s="174"/>
      <c r="I143" s="174"/>
      <c r="J143" s="174"/>
      <c r="K143" s="174"/>
      <c r="L143" s="174"/>
      <c r="M143" s="174"/>
    </row>
    <row r="144" spans="7:13" ht="12.75">
      <c r="G144" s="174"/>
      <c r="H144" s="174"/>
      <c r="I144" s="174"/>
      <c r="J144" s="174"/>
      <c r="K144" s="174"/>
      <c r="L144" s="174"/>
      <c r="M144" s="174"/>
    </row>
    <row r="145" spans="7:13" ht="12.75">
      <c r="G145" s="174"/>
      <c r="H145" s="174"/>
      <c r="I145" s="174"/>
      <c r="J145" s="174"/>
      <c r="K145" s="174"/>
      <c r="L145" s="174"/>
      <c r="M145" s="174"/>
    </row>
    <row r="146" spans="7:13" ht="12.75">
      <c r="G146" s="174"/>
      <c r="H146" s="174"/>
      <c r="I146" s="174"/>
      <c r="J146" s="174"/>
      <c r="K146" s="174"/>
      <c r="L146" s="174"/>
      <c r="M146" s="174"/>
    </row>
    <row r="147" spans="7:13" ht="12.75">
      <c r="G147" s="174"/>
      <c r="H147" s="174"/>
      <c r="I147" s="174"/>
      <c r="J147" s="174"/>
      <c r="K147" s="174"/>
      <c r="L147" s="174"/>
      <c r="M147" s="174"/>
    </row>
    <row r="148" spans="7:13" ht="12.75">
      <c r="G148" s="174"/>
      <c r="H148" s="174"/>
      <c r="I148" s="174"/>
      <c r="J148" s="174"/>
      <c r="K148" s="174"/>
      <c r="L148" s="174"/>
      <c r="M148" s="174"/>
    </row>
    <row r="149" spans="7:13" ht="12.75">
      <c r="G149" s="174"/>
      <c r="H149" s="174"/>
      <c r="I149" s="174"/>
      <c r="J149" s="174"/>
      <c r="K149" s="174"/>
      <c r="L149" s="174"/>
      <c r="M149" s="174"/>
    </row>
    <row r="150" spans="7:13" ht="12.75">
      <c r="G150" s="174"/>
      <c r="H150" s="174"/>
      <c r="I150" s="174"/>
      <c r="J150" s="174"/>
      <c r="K150" s="174"/>
      <c r="L150" s="174"/>
      <c r="M150" s="174"/>
    </row>
    <row r="151" spans="7:13" ht="12.75">
      <c r="G151" s="174"/>
      <c r="H151" s="174"/>
      <c r="I151" s="174"/>
      <c r="J151" s="174"/>
      <c r="K151" s="174"/>
      <c r="L151" s="174"/>
      <c r="M151" s="174"/>
    </row>
    <row r="152" spans="7:13" ht="12.75">
      <c r="G152" s="174"/>
      <c r="H152" s="174"/>
      <c r="I152" s="174"/>
      <c r="J152" s="174"/>
      <c r="K152" s="174"/>
      <c r="L152" s="174"/>
      <c r="M152" s="174"/>
    </row>
    <row r="153" spans="7:13" ht="12.75">
      <c r="G153" s="174"/>
      <c r="H153" s="174"/>
      <c r="I153" s="174"/>
      <c r="J153" s="174"/>
      <c r="K153" s="174"/>
      <c r="L153" s="174"/>
      <c r="M153" s="174"/>
    </row>
    <row r="154" spans="7:13" ht="12.75">
      <c r="G154" s="174"/>
      <c r="H154" s="174"/>
      <c r="I154" s="174"/>
      <c r="J154" s="174"/>
      <c r="K154" s="174"/>
      <c r="L154" s="174"/>
      <c r="M154" s="174"/>
    </row>
    <row r="155" spans="7:13" ht="12.75">
      <c r="G155" s="174"/>
      <c r="H155" s="174"/>
      <c r="I155" s="174"/>
      <c r="J155" s="174"/>
      <c r="K155" s="174"/>
      <c r="L155" s="174"/>
      <c r="M155" s="174"/>
    </row>
    <row r="156" spans="7:13" ht="12.75">
      <c r="G156" s="174"/>
      <c r="H156" s="174"/>
      <c r="I156" s="174"/>
      <c r="J156" s="174"/>
      <c r="K156" s="174"/>
      <c r="L156" s="174"/>
      <c r="M156" s="174"/>
    </row>
    <row r="157" spans="7:13" ht="12.75">
      <c r="G157" s="174"/>
      <c r="H157" s="174"/>
      <c r="I157" s="174"/>
      <c r="J157" s="174"/>
      <c r="K157" s="174"/>
      <c r="L157" s="174"/>
      <c r="M157" s="174"/>
    </row>
    <row r="158" spans="7:13" ht="12.75">
      <c r="G158" s="174"/>
      <c r="H158" s="174"/>
      <c r="I158" s="174"/>
      <c r="J158" s="174"/>
      <c r="K158" s="174"/>
      <c r="L158" s="174"/>
      <c r="M158" s="174"/>
    </row>
    <row r="159" spans="7:13" ht="12.75">
      <c r="G159" s="174"/>
      <c r="H159" s="174"/>
      <c r="I159" s="174"/>
      <c r="J159" s="174"/>
      <c r="K159" s="174"/>
      <c r="L159" s="174"/>
      <c r="M159" s="174"/>
    </row>
    <row r="160" spans="7:13" ht="12.75">
      <c r="G160" s="174"/>
      <c r="H160" s="174"/>
      <c r="I160" s="174"/>
      <c r="J160" s="174"/>
      <c r="K160" s="174"/>
      <c r="L160" s="174"/>
      <c r="M160" s="174"/>
    </row>
    <row r="161" spans="7:13" ht="12.75">
      <c r="G161" s="174"/>
      <c r="H161" s="174"/>
      <c r="I161" s="174"/>
      <c r="J161" s="174"/>
      <c r="K161" s="174"/>
      <c r="L161" s="174"/>
      <c r="M161" s="174"/>
    </row>
    <row r="162" spans="7:13" ht="12.75">
      <c r="G162" s="174"/>
      <c r="H162" s="174"/>
      <c r="I162" s="174"/>
      <c r="J162" s="174"/>
      <c r="K162" s="174"/>
      <c r="L162" s="174"/>
      <c r="M162" s="174"/>
    </row>
    <row r="163" spans="7:13" ht="12.75">
      <c r="G163" s="174"/>
      <c r="H163" s="174"/>
      <c r="I163" s="174"/>
      <c r="J163" s="174"/>
      <c r="K163" s="174"/>
      <c r="L163" s="174"/>
      <c r="M163" s="174"/>
    </row>
    <row r="164" spans="7:13" ht="12.75">
      <c r="G164" s="174"/>
      <c r="H164" s="174"/>
      <c r="I164" s="174"/>
      <c r="J164" s="174"/>
      <c r="K164" s="174"/>
      <c r="L164" s="174"/>
      <c r="M164" s="174"/>
    </row>
    <row r="165" spans="7:13" ht="12.75">
      <c r="G165" s="174"/>
      <c r="H165" s="174"/>
      <c r="I165" s="174"/>
      <c r="J165" s="174"/>
      <c r="K165" s="174"/>
      <c r="L165" s="174"/>
      <c r="M165" s="174"/>
    </row>
    <row r="166" spans="7:13" ht="12.75">
      <c r="G166" s="174"/>
      <c r="H166" s="174"/>
      <c r="I166" s="174"/>
      <c r="J166" s="174"/>
      <c r="K166" s="174"/>
      <c r="L166" s="174"/>
      <c r="M166" s="174"/>
    </row>
    <row r="167" spans="7:13" ht="12.75">
      <c r="G167" s="174"/>
      <c r="H167" s="174"/>
      <c r="I167" s="174"/>
      <c r="J167" s="174"/>
      <c r="K167" s="174"/>
      <c r="L167" s="174"/>
      <c r="M167" s="174"/>
    </row>
    <row r="168" spans="7:13" ht="12.75">
      <c r="G168" s="174"/>
      <c r="H168" s="174"/>
      <c r="I168" s="174"/>
      <c r="J168" s="174"/>
      <c r="K168" s="174"/>
      <c r="L168" s="174"/>
      <c r="M168" s="174"/>
    </row>
    <row r="169" spans="7:13" ht="12.75">
      <c r="G169" s="174"/>
      <c r="H169" s="174"/>
      <c r="I169" s="174"/>
      <c r="J169" s="174"/>
      <c r="K169" s="174"/>
      <c r="L169" s="174"/>
      <c r="M169" s="174"/>
    </row>
    <row r="170" spans="7:13" ht="12.75">
      <c r="G170" s="174"/>
      <c r="H170" s="174"/>
      <c r="I170" s="174"/>
      <c r="J170" s="174"/>
      <c r="K170" s="174"/>
      <c r="L170" s="174"/>
      <c r="M170" s="174"/>
    </row>
    <row r="171" spans="7:13" ht="12.75">
      <c r="G171" s="174"/>
      <c r="H171" s="174"/>
      <c r="I171" s="174"/>
      <c r="J171" s="174"/>
      <c r="K171" s="174"/>
      <c r="L171" s="174"/>
      <c r="M171" s="174"/>
    </row>
    <row r="172" spans="7:13" ht="12.75">
      <c r="G172" s="174"/>
      <c r="H172" s="174"/>
      <c r="I172" s="174"/>
      <c r="J172" s="174"/>
      <c r="K172" s="174"/>
      <c r="L172" s="174"/>
      <c r="M172" s="174"/>
    </row>
    <row r="173" spans="7:13" ht="12.75">
      <c r="G173" s="174"/>
      <c r="H173" s="174"/>
      <c r="I173" s="174"/>
      <c r="J173" s="174"/>
      <c r="K173" s="174"/>
      <c r="L173" s="174"/>
      <c r="M173" s="174"/>
    </row>
    <row r="174" spans="7:13" ht="12.75">
      <c r="G174" s="174"/>
      <c r="H174" s="174"/>
      <c r="I174" s="174"/>
      <c r="J174" s="174"/>
      <c r="K174" s="174"/>
      <c r="L174" s="174"/>
      <c r="M174" s="174"/>
    </row>
    <row r="175" spans="7:13" ht="12.75">
      <c r="G175" s="174"/>
      <c r="H175" s="174"/>
      <c r="I175" s="174"/>
      <c r="J175" s="174"/>
      <c r="K175" s="174"/>
      <c r="L175" s="174"/>
      <c r="M175" s="174"/>
    </row>
    <row r="176" spans="7:13" ht="12.75">
      <c r="G176" s="174"/>
      <c r="H176" s="174"/>
      <c r="I176" s="174"/>
      <c r="J176" s="174"/>
      <c r="K176" s="174"/>
      <c r="L176" s="174"/>
      <c r="M176" s="174"/>
    </row>
    <row r="177" spans="7:13" ht="12.75">
      <c r="G177" s="174"/>
      <c r="H177" s="174"/>
      <c r="I177" s="174"/>
      <c r="J177" s="174"/>
      <c r="K177" s="174"/>
      <c r="L177" s="174"/>
      <c r="M177" s="174"/>
    </row>
    <row r="178" spans="7:13" ht="12.75">
      <c r="G178" s="174"/>
      <c r="H178" s="174"/>
      <c r="I178" s="174"/>
      <c r="J178" s="174"/>
      <c r="K178" s="174"/>
      <c r="L178" s="174"/>
      <c r="M178" s="174"/>
    </row>
    <row r="179" spans="7:13" ht="12.75">
      <c r="G179" s="174"/>
      <c r="H179" s="174"/>
      <c r="I179" s="174"/>
      <c r="J179" s="174"/>
      <c r="K179" s="174"/>
      <c r="L179" s="174"/>
      <c r="M179" s="174"/>
    </row>
    <row r="180" spans="7:13" ht="12.75">
      <c r="G180" s="174"/>
      <c r="H180" s="174"/>
      <c r="I180" s="174"/>
      <c r="J180" s="174"/>
      <c r="K180" s="174"/>
      <c r="L180" s="174"/>
      <c r="M180" s="174"/>
    </row>
    <row r="181" spans="7:13" ht="12.75">
      <c r="G181" s="174"/>
      <c r="H181" s="174"/>
      <c r="I181" s="174"/>
      <c r="J181" s="174"/>
      <c r="K181" s="174"/>
      <c r="L181" s="174"/>
      <c r="M181" s="174"/>
    </row>
    <row r="182" spans="7:13" ht="12.75">
      <c r="G182" s="174"/>
      <c r="H182" s="174"/>
      <c r="I182" s="174"/>
      <c r="J182" s="174"/>
      <c r="K182" s="174"/>
      <c r="L182" s="174"/>
      <c r="M182" s="174"/>
    </row>
    <row r="183" spans="7:13" ht="12.75">
      <c r="G183" s="174"/>
      <c r="H183" s="174"/>
      <c r="I183" s="174"/>
      <c r="J183" s="174"/>
      <c r="K183" s="174"/>
      <c r="L183" s="174"/>
      <c r="M183" s="174"/>
    </row>
    <row r="184" spans="7:13" ht="12.75">
      <c r="G184" s="174"/>
      <c r="H184" s="174"/>
      <c r="I184" s="174"/>
      <c r="J184" s="174"/>
      <c r="K184" s="174"/>
      <c r="L184" s="174"/>
      <c r="M184" s="174"/>
    </row>
    <row r="185" spans="7:13" ht="12.75">
      <c r="G185" s="174"/>
      <c r="H185" s="174"/>
      <c r="I185" s="174"/>
      <c r="J185" s="174"/>
      <c r="K185" s="174"/>
      <c r="L185" s="174"/>
      <c r="M185" s="174"/>
    </row>
    <row r="186" spans="7:13" ht="12.75">
      <c r="G186" s="174"/>
      <c r="H186" s="174"/>
      <c r="I186" s="174"/>
      <c r="J186" s="174"/>
      <c r="K186" s="174"/>
      <c r="L186" s="174"/>
      <c r="M186" s="174"/>
    </row>
    <row r="187" spans="7:13" ht="12.75">
      <c r="G187" s="174"/>
      <c r="H187" s="174"/>
      <c r="I187" s="174"/>
      <c r="J187" s="174"/>
      <c r="K187" s="174"/>
      <c r="L187" s="174"/>
      <c r="M187" s="174"/>
    </row>
    <row r="188" spans="7:13" ht="12.75">
      <c r="G188" s="174"/>
      <c r="H188" s="174"/>
      <c r="I188" s="174"/>
      <c r="J188" s="174"/>
      <c r="K188" s="174"/>
      <c r="L188" s="174"/>
      <c r="M188" s="174"/>
    </row>
    <row r="189" spans="7:13" ht="12.75">
      <c r="G189" s="174"/>
      <c r="H189" s="174"/>
      <c r="I189" s="174"/>
      <c r="J189" s="174"/>
      <c r="K189" s="174"/>
      <c r="L189" s="174"/>
      <c r="M189" s="174"/>
    </row>
    <row r="190" spans="7:13" ht="12.75">
      <c r="G190" s="174"/>
      <c r="H190" s="174"/>
      <c r="I190" s="174"/>
      <c r="J190" s="174"/>
      <c r="K190" s="174"/>
      <c r="L190" s="174"/>
      <c r="M190" s="174"/>
    </row>
    <row r="191" spans="7:13" ht="12.75">
      <c r="G191" s="174"/>
      <c r="H191" s="174"/>
      <c r="I191" s="174"/>
      <c r="J191" s="174"/>
      <c r="K191" s="174"/>
      <c r="L191" s="174"/>
      <c r="M191" s="174"/>
    </row>
    <row r="192" spans="7:13" ht="12.75">
      <c r="G192" s="174"/>
      <c r="H192" s="174"/>
      <c r="I192" s="174"/>
      <c r="J192" s="174"/>
      <c r="K192" s="174"/>
      <c r="L192" s="174"/>
      <c r="M192" s="174"/>
    </row>
    <row r="193" spans="7:13" ht="12.75">
      <c r="G193" s="174"/>
      <c r="H193" s="174"/>
      <c r="I193" s="174"/>
      <c r="J193" s="174"/>
      <c r="K193" s="174"/>
      <c r="L193" s="174"/>
      <c r="M193" s="174"/>
    </row>
    <row r="194" spans="7:13" ht="12.75">
      <c r="G194" s="174"/>
      <c r="H194" s="174"/>
      <c r="I194" s="174"/>
      <c r="J194" s="174"/>
      <c r="K194" s="174"/>
      <c r="L194" s="174"/>
      <c r="M194" s="174"/>
    </row>
    <row r="195" spans="7:13" ht="12.75">
      <c r="G195" s="174"/>
      <c r="H195" s="174"/>
      <c r="I195" s="174"/>
      <c r="J195" s="174"/>
      <c r="K195" s="174"/>
      <c r="L195" s="174"/>
      <c r="M195" s="174"/>
    </row>
    <row r="196" spans="7:13" ht="12.75">
      <c r="G196" s="174"/>
      <c r="H196" s="174"/>
      <c r="I196" s="174"/>
      <c r="J196" s="174"/>
      <c r="K196" s="174"/>
      <c r="L196" s="174"/>
      <c r="M196" s="174"/>
    </row>
    <row r="197" spans="7:13" ht="12.75">
      <c r="G197" s="174"/>
      <c r="H197" s="174"/>
      <c r="I197" s="174"/>
      <c r="J197" s="174"/>
      <c r="K197" s="174"/>
      <c r="L197" s="174"/>
      <c r="M197" s="174"/>
    </row>
    <row r="198" spans="7:13" ht="12.75">
      <c r="G198" s="174"/>
      <c r="H198" s="174"/>
      <c r="I198" s="174"/>
      <c r="J198" s="174"/>
      <c r="K198" s="174"/>
      <c r="L198" s="174"/>
      <c r="M198" s="174"/>
    </row>
    <row r="199" spans="7:13" ht="12.75">
      <c r="G199" s="174"/>
      <c r="H199" s="174"/>
      <c r="I199" s="174"/>
      <c r="J199" s="174"/>
      <c r="K199" s="174"/>
      <c r="L199" s="174"/>
      <c r="M199" s="174"/>
    </row>
    <row r="200" spans="7:13" ht="12.75">
      <c r="G200" s="174"/>
      <c r="H200" s="174"/>
      <c r="I200" s="174"/>
      <c r="J200" s="174"/>
      <c r="K200" s="174"/>
      <c r="L200" s="174"/>
      <c r="M200" s="174"/>
    </row>
    <row r="201" spans="7:13" ht="12.75">
      <c r="G201" s="174"/>
      <c r="H201" s="174"/>
      <c r="I201" s="174"/>
      <c r="J201" s="174"/>
      <c r="K201" s="174"/>
      <c r="L201" s="174"/>
      <c r="M201" s="174"/>
    </row>
    <row r="202" spans="7:13" ht="12.75">
      <c r="G202" s="174"/>
      <c r="H202" s="174"/>
      <c r="I202" s="174"/>
      <c r="J202" s="174"/>
      <c r="K202" s="174"/>
      <c r="L202" s="174"/>
      <c r="M202" s="174"/>
    </row>
    <row r="203" spans="7:13" ht="12.75">
      <c r="G203" s="174"/>
      <c r="H203" s="174"/>
      <c r="I203" s="174"/>
      <c r="J203" s="174"/>
      <c r="K203" s="174"/>
      <c r="L203" s="174"/>
      <c r="M203" s="174"/>
    </row>
    <row r="204" spans="7:13" ht="12.75">
      <c r="G204" s="174"/>
      <c r="H204" s="174"/>
      <c r="I204" s="174"/>
      <c r="J204" s="174"/>
      <c r="K204" s="174"/>
      <c r="L204" s="174"/>
      <c r="M204" s="174"/>
    </row>
    <row r="205" spans="7:13" ht="12.75">
      <c r="G205" s="174"/>
      <c r="H205" s="174"/>
      <c r="I205" s="174"/>
      <c r="J205" s="174"/>
      <c r="K205" s="174"/>
      <c r="L205" s="174"/>
      <c r="M205" s="174"/>
    </row>
    <row r="206" spans="7:13" ht="12.75">
      <c r="G206" s="174"/>
      <c r="H206" s="174"/>
      <c r="I206" s="174"/>
      <c r="J206" s="174"/>
      <c r="K206" s="174"/>
      <c r="L206" s="174"/>
      <c r="M206" s="174"/>
    </row>
    <row r="207" spans="7:13" ht="12.75">
      <c r="G207" s="174"/>
      <c r="H207" s="174"/>
      <c r="I207" s="174"/>
      <c r="J207" s="174"/>
      <c r="K207" s="174"/>
      <c r="L207" s="174"/>
      <c r="M207" s="174"/>
    </row>
    <row r="208" spans="7:13" ht="12.75">
      <c r="G208" s="174"/>
      <c r="H208" s="174"/>
      <c r="I208" s="174"/>
      <c r="J208" s="174"/>
      <c r="K208" s="174"/>
      <c r="L208" s="174"/>
      <c r="M208" s="174"/>
    </row>
    <row r="209" spans="7:13" ht="12.75">
      <c r="G209" s="174"/>
      <c r="H209" s="174"/>
      <c r="I209" s="174"/>
      <c r="J209" s="174"/>
      <c r="K209" s="174"/>
      <c r="L209" s="174"/>
      <c r="M209" s="174"/>
    </row>
  </sheetData>
  <sheetProtection password="CF2D" sheet="1" objects="1" scenarios="1"/>
  <conditionalFormatting sqref="I20 I22:I23 I28 I30 I32 I38 I56 I47:I50 I40:I41">
    <cfRule type="cellIs" priority="1" dxfId="1" operator="greaterThanOrEqual" stopIfTrue="1">
      <formula>0.1</formula>
    </cfRule>
    <cfRule type="cellIs" priority="2" dxfId="0" operator="lessThanOrEqual" stopIfTrue="1">
      <formula>-0.1</formula>
    </cfRule>
  </conditionalFormatting>
  <conditionalFormatting sqref="I51:I55 I57 I46 I29 I24:I27 I31 I33:I37 I39 I21 I42:I44 I10:I19">
    <cfRule type="cellIs" priority="3" dxfId="1" operator="greaterThanOrEqual" stopIfTrue="1">
      <formula>0.00001</formula>
    </cfRule>
    <cfRule type="cellIs" priority="4" dxfId="0" operator="lessThanOrEqual" stopIfTrue="1">
      <formula>-0.00001</formula>
    </cfRule>
  </conditionalFormatting>
  <conditionalFormatting sqref="I45">
    <cfRule type="cellIs" priority="5" dxfId="15" operator="greaterThanOrEqual" stopIfTrue="1">
      <formula>0.00001</formula>
    </cfRule>
    <cfRule type="cellIs" priority="6" dxfId="16" operator="lessThanOrEqual" stopIfTrue="1">
      <formula>-0.00001</formula>
    </cfRule>
  </conditionalFormatting>
  <dataValidations count="1">
    <dataValidation type="whole" allowBlank="1" showInputMessage="1" showErrorMessage="1" errorTitle="Whole Numbers Only" sqref="G10:G12 G14:G16 G24:G26 G31:G36 G42:G44 G51:G55 K10:M12 K14:M16 K24:M26 K31:M36 K42:M44 K51:M55">
      <formula1>-9999999999</formula1>
      <formula2>9999999999</formula2>
    </dataValidation>
  </dataValidations>
  <printOptions horizontalCentered="1"/>
  <pageMargins left="0" right="0" top="0.5" bottom="0" header="0" footer="0"/>
  <pageSetup horizontalDpi="600" verticalDpi="600" orientation="portrait" scale="86" r:id="rId4"/>
  <headerFooter alignWithMargins="0">
    <oddFooter>&amp;CA-2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G120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8.00390625" style="18" customWidth="1"/>
    <col min="2" max="2" width="1.421875" style="18" customWidth="1"/>
    <col min="3" max="3" width="26.57421875" style="18" customWidth="1"/>
    <col min="4" max="4" width="1.421875" style="18" customWidth="1"/>
    <col min="5" max="5" width="9.8515625" style="18" bestFit="1" customWidth="1"/>
    <col min="6" max="6" width="1.421875" style="18" customWidth="1"/>
    <col min="7" max="7" width="50.7109375" style="18" customWidth="1"/>
    <col min="8" max="16384" width="7.8515625" style="18" customWidth="1"/>
  </cols>
  <sheetData>
    <row r="1" spans="1:7" ht="12.75">
      <c r="A1" s="41">
        <f>+Open!G14</f>
        <v>0</v>
      </c>
      <c r="B1" s="187"/>
      <c r="C1" s="187"/>
      <c r="D1" s="187"/>
      <c r="E1" s="187"/>
      <c r="F1" s="187"/>
      <c r="G1" s="187"/>
    </row>
    <row r="2" spans="1:7" ht="12.75">
      <c r="A2" s="41" t="s">
        <v>85</v>
      </c>
      <c r="B2" s="41"/>
      <c r="C2" s="41"/>
      <c r="D2" s="41"/>
      <c r="E2" s="41"/>
      <c r="F2" s="41"/>
      <c r="G2" s="41"/>
    </row>
    <row r="3" spans="1:7" ht="12.75">
      <c r="A3" s="41" t="s">
        <v>88</v>
      </c>
      <c r="B3" s="41"/>
      <c r="C3" s="41"/>
      <c r="D3" s="41"/>
      <c r="E3" s="41"/>
      <c r="F3" s="41"/>
      <c r="G3" s="41"/>
    </row>
    <row r="4" spans="1:7" ht="12.75">
      <c r="A4" s="188"/>
      <c r="B4" s="188"/>
      <c r="C4" s="188"/>
      <c r="D4" s="188"/>
      <c r="E4" s="188"/>
      <c r="F4" s="188"/>
      <c r="G4" s="188"/>
    </row>
    <row r="5" spans="1:7" ht="12.75">
      <c r="A5" s="370" t="s">
        <v>87</v>
      </c>
      <c r="B5" s="188"/>
      <c r="C5" s="188"/>
      <c r="D5" s="188"/>
      <c r="E5" s="188"/>
      <c r="F5" s="188"/>
      <c r="G5" s="188"/>
    </row>
    <row r="6" spans="1:7" ht="7.5" customHeight="1">
      <c r="A6" s="188"/>
      <c r="B6" s="188"/>
      <c r="C6" s="188"/>
      <c r="D6" s="188"/>
      <c r="E6" s="188"/>
      <c r="F6" s="188"/>
      <c r="G6" s="188"/>
    </row>
    <row r="7" spans="1:7" ht="12.75">
      <c r="A7" s="188"/>
      <c r="B7" s="188"/>
      <c r="C7" s="188"/>
      <c r="D7" s="188"/>
      <c r="E7" s="189" t="s">
        <v>611</v>
      </c>
      <c r="F7" s="188"/>
      <c r="G7" s="188"/>
    </row>
    <row r="8" spans="1:7" ht="12.75">
      <c r="A8" s="188"/>
      <c r="B8" s="188"/>
      <c r="C8" s="188"/>
      <c r="D8" s="188"/>
      <c r="E8" s="189" t="s">
        <v>612</v>
      </c>
      <c r="F8" s="188"/>
      <c r="G8" s="188"/>
    </row>
    <row r="9" spans="1:7" ht="12.75">
      <c r="A9" s="190" t="s">
        <v>345</v>
      </c>
      <c r="B9" s="188"/>
      <c r="C9" s="191" t="s">
        <v>346</v>
      </c>
      <c r="D9" s="230" t="s">
        <v>596</v>
      </c>
      <c r="E9" s="190" t="s">
        <v>613</v>
      </c>
      <c r="F9" s="188"/>
      <c r="G9" s="270" t="s">
        <v>347</v>
      </c>
    </row>
    <row r="10" spans="1:7" ht="12.75">
      <c r="A10" s="188"/>
      <c r="B10" s="188"/>
      <c r="C10" s="188"/>
      <c r="D10" s="230" t="s">
        <v>596</v>
      </c>
      <c r="E10" s="188"/>
      <c r="F10" s="188"/>
      <c r="G10" s="188"/>
    </row>
    <row r="11" spans="1:7" ht="12.75">
      <c r="A11" s="192" t="s">
        <v>258</v>
      </c>
      <c r="B11" s="235"/>
      <c r="C11" s="355"/>
      <c r="D11" s="230"/>
      <c r="E11" s="207"/>
      <c r="F11" s="188"/>
      <c r="G11" s="356"/>
    </row>
    <row r="12" spans="1:7" ht="7.5" customHeight="1">
      <c r="A12" s="194"/>
      <c r="B12" s="235"/>
      <c r="C12" s="456"/>
      <c r="D12" s="230"/>
      <c r="E12" s="195"/>
      <c r="F12" s="188"/>
      <c r="G12" s="348"/>
    </row>
    <row r="13" spans="1:7" ht="12.75">
      <c r="A13" s="192" t="s">
        <v>259</v>
      </c>
      <c r="B13" s="235"/>
      <c r="C13" s="355"/>
      <c r="D13" s="230"/>
      <c r="E13" s="207"/>
      <c r="F13" s="188"/>
      <c r="G13" s="356"/>
    </row>
    <row r="14" spans="1:7" ht="7.5" customHeight="1">
      <c r="A14" s="194"/>
      <c r="B14" s="235"/>
      <c r="C14" s="456"/>
      <c r="D14" s="230"/>
      <c r="E14" s="195"/>
      <c r="F14" s="188"/>
      <c r="G14" s="343"/>
    </row>
    <row r="15" spans="1:7" ht="12.75">
      <c r="A15" s="192" t="s">
        <v>260</v>
      </c>
      <c r="B15" s="235"/>
      <c r="C15" s="355"/>
      <c r="D15" s="230"/>
      <c r="E15" s="207"/>
      <c r="F15" s="188"/>
      <c r="G15" s="356"/>
    </row>
    <row r="16" spans="1:7" ht="7.5" customHeight="1">
      <c r="A16" s="194"/>
      <c r="B16" s="235"/>
      <c r="C16" s="456"/>
      <c r="D16" s="230"/>
      <c r="E16" s="195"/>
      <c r="F16" s="188"/>
      <c r="G16" s="348"/>
    </row>
    <row r="17" spans="1:7" ht="12.75">
      <c r="A17" s="192" t="s">
        <v>261</v>
      </c>
      <c r="B17" s="235"/>
      <c r="C17" s="355"/>
      <c r="D17" s="230"/>
      <c r="E17" s="207"/>
      <c r="F17" s="188"/>
      <c r="G17" s="356"/>
    </row>
    <row r="18" spans="1:7" ht="7.5" customHeight="1">
      <c r="A18" s="194"/>
      <c r="B18" s="235"/>
      <c r="C18" s="456"/>
      <c r="D18" s="230"/>
      <c r="E18" s="195"/>
      <c r="F18" s="188"/>
      <c r="G18" s="343"/>
    </row>
    <row r="19" spans="1:7" ht="12.75">
      <c r="A19" s="192" t="s">
        <v>262</v>
      </c>
      <c r="B19" s="235"/>
      <c r="C19" s="355"/>
      <c r="D19" s="230"/>
      <c r="E19" s="207"/>
      <c r="F19" s="188"/>
      <c r="G19" s="356"/>
    </row>
    <row r="20" spans="1:7" ht="7.5" customHeight="1">
      <c r="A20" s="194"/>
      <c r="B20" s="235"/>
      <c r="C20" s="456"/>
      <c r="D20" s="230"/>
      <c r="E20" s="195"/>
      <c r="F20" s="188"/>
      <c r="G20" s="348"/>
    </row>
    <row r="21" spans="1:7" ht="12.75">
      <c r="A21" s="192" t="s">
        <v>263</v>
      </c>
      <c r="B21" s="235"/>
      <c r="C21" s="355"/>
      <c r="D21" s="230"/>
      <c r="E21" s="207"/>
      <c r="F21" s="188"/>
      <c r="G21" s="356"/>
    </row>
    <row r="22" spans="1:7" ht="7.5" customHeight="1">
      <c r="A22" s="194"/>
      <c r="B22" s="235"/>
      <c r="C22" s="456"/>
      <c r="D22" s="230"/>
      <c r="E22" s="195"/>
      <c r="F22" s="188"/>
      <c r="G22" s="348"/>
    </row>
    <row r="23" spans="1:7" ht="12.75">
      <c r="A23" s="192" t="s">
        <v>264</v>
      </c>
      <c r="B23" s="235"/>
      <c r="C23" s="355"/>
      <c r="D23" s="230"/>
      <c r="E23" s="207"/>
      <c r="F23" s="188"/>
      <c r="G23" s="356"/>
    </row>
    <row r="24" spans="1:7" ht="7.5" customHeight="1">
      <c r="A24" s="194"/>
      <c r="B24" s="235"/>
      <c r="C24" s="456"/>
      <c r="D24" s="230"/>
      <c r="E24" s="195"/>
      <c r="F24" s="188"/>
      <c r="G24" s="343"/>
    </row>
    <row r="25" spans="1:7" ht="12.75">
      <c r="A25" s="192" t="s">
        <v>265</v>
      </c>
      <c r="B25" s="235"/>
      <c r="C25" s="355"/>
      <c r="D25" s="230"/>
      <c r="E25" s="207"/>
      <c r="F25" s="188"/>
      <c r="G25" s="356"/>
    </row>
    <row r="26" spans="1:7" ht="7.5" customHeight="1">
      <c r="A26" s="194"/>
      <c r="B26" s="235"/>
      <c r="C26" s="456"/>
      <c r="D26" s="230" t="s">
        <v>596</v>
      </c>
      <c r="E26" s="195"/>
      <c r="F26" s="188"/>
      <c r="G26" s="348"/>
    </row>
    <row r="27" spans="1:7" ht="12.75">
      <c r="A27" s="192" t="s">
        <v>348</v>
      </c>
      <c r="B27" s="235"/>
      <c r="C27" s="355"/>
      <c r="D27" s="230" t="s">
        <v>596</v>
      </c>
      <c r="E27" s="207"/>
      <c r="F27" s="188"/>
      <c r="G27" s="356"/>
    </row>
    <row r="28" spans="1:7" ht="7.5" customHeight="1">
      <c r="A28" s="194"/>
      <c r="B28" s="235"/>
      <c r="C28" s="456"/>
      <c r="D28" s="230" t="s">
        <v>596</v>
      </c>
      <c r="E28" s="195"/>
      <c r="F28" s="188"/>
      <c r="G28" s="343"/>
    </row>
    <row r="29" spans="1:7" ht="12.75">
      <c r="A29" s="192" t="s">
        <v>349</v>
      </c>
      <c r="B29" s="235"/>
      <c r="C29" s="355"/>
      <c r="D29" s="230" t="s">
        <v>596</v>
      </c>
      <c r="E29" s="207"/>
      <c r="F29" s="188"/>
      <c r="G29" s="356"/>
    </row>
    <row r="30" spans="1:7" ht="12.75">
      <c r="A30" s="46"/>
      <c r="B30" s="188"/>
      <c r="C30" s="188"/>
      <c r="D30" s="188"/>
      <c r="E30" s="197"/>
      <c r="F30" s="188"/>
      <c r="G30" s="196"/>
    </row>
    <row r="31" spans="1:7" ht="5.25" customHeight="1" thickBot="1">
      <c r="A31" s="349"/>
      <c r="B31" s="350"/>
      <c r="C31" s="350"/>
      <c r="D31" s="350"/>
      <c r="E31" s="351"/>
      <c r="F31" s="350"/>
      <c r="G31" s="350"/>
    </row>
    <row r="32" spans="1:7" ht="13.5" thickTop="1">
      <c r="A32" s="200"/>
      <c r="B32" s="198"/>
      <c r="C32" s="198"/>
      <c r="D32" s="198"/>
      <c r="E32" s="199"/>
      <c r="F32" s="198"/>
      <c r="G32" s="198"/>
    </row>
    <row r="33" spans="1:7" ht="12.75">
      <c r="A33" s="370" t="s">
        <v>103</v>
      </c>
      <c r="E33" s="416"/>
      <c r="G33" s="416">
        <f>+'A-2'!G7</f>
        <v>2020</v>
      </c>
    </row>
    <row r="34" ht="12.75">
      <c r="A34" s="255"/>
    </row>
    <row r="35" spans="1:7" ht="12.75">
      <c r="A35" s="255"/>
      <c r="C35" s="423" t="s">
        <v>84</v>
      </c>
      <c r="F35" s="229"/>
      <c r="G35" s="191" t="s">
        <v>140</v>
      </c>
    </row>
    <row r="36" spans="1:7" ht="12.75">
      <c r="A36" s="200"/>
      <c r="B36" s="198"/>
      <c r="C36" s="198"/>
      <c r="D36" s="198"/>
      <c r="E36" s="199"/>
      <c r="F36" s="198"/>
      <c r="G36" s="198"/>
    </row>
    <row r="37" spans="1:7" ht="12.75">
      <c r="A37" s="192" t="s">
        <v>258</v>
      </c>
      <c r="B37" s="235"/>
      <c r="C37" s="361" t="s">
        <v>465</v>
      </c>
      <c r="D37" s="363"/>
      <c r="E37" s="364"/>
      <c r="F37" s="354"/>
      <c r="G37" s="356"/>
    </row>
    <row r="38" spans="1:7" ht="7.5" customHeight="1">
      <c r="A38" s="194"/>
      <c r="B38" s="235"/>
      <c r="C38" s="360"/>
      <c r="D38" s="365"/>
      <c r="E38" s="366"/>
      <c r="F38" s="198"/>
      <c r="G38" s="198"/>
    </row>
    <row r="39" spans="1:7" ht="12.75">
      <c r="A39" s="192" t="s">
        <v>259</v>
      </c>
      <c r="B39" s="235"/>
      <c r="C39" s="362" t="s">
        <v>569</v>
      </c>
      <c r="D39" s="365"/>
      <c r="E39" s="364"/>
      <c r="F39" s="354"/>
      <c r="G39" s="356"/>
    </row>
    <row r="40" spans="1:7" ht="7.5" customHeight="1">
      <c r="A40" s="194"/>
      <c r="B40" s="235"/>
      <c r="C40" s="360"/>
      <c r="D40" s="365"/>
      <c r="E40" s="366"/>
      <c r="F40" s="198"/>
      <c r="G40" s="198"/>
    </row>
    <row r="41" spans="1:7" ht="12.75">
      <c r="A41" s="192" t="s">
        <v>260</v>
      </c>
      <c r="B41" s="235"/>
      <c r="C41" s="362" t="s">
        <v>569</v>
      </c>
      <c r="D41" s="365"/>
      <c r="E41" s="364"/>
      <c r="F41" s="354"/>
      <c r="G41" s="356"/>
    </row>
    <row r="42" spans="1:7" ht="7.5" customHeight="1">
      <c r="A42" s="194"/>
      <c r="B42" s="235"/>
      <c r="C42" s="360"/>
      <c r="D42" s="365"/>
      <c r="E42" s="366"/>
      <c r="F42" s="198"/>
      <c r="G42" s="198"/>
    </row>
    <row r="43" spans="1:7" ht="12.75">
      <c r="A43" s="192" t="s">
        <v>261</v>
      </c>
      <c r="B43" s="235"/>
      <c r="C43" s="362" t="s">
        <v>569</v>
      </c>
      <c r="D43" s="365"/>
      <c r="E43" s="364"/>
      <c r="F43" s="354"/>
      <c r="G43" s="356"/>
    </row>
    <row r="44" spans="1:7" ht="12.75">
      <c r="A44" s="200"/>
      <c r="B44" s="198"/>
      <c r="C44" s="198"/>
      <c r="D44" s="198"/>
      <c r="E44" s="199"/>
      <c r="F44" s="198"/>
      <c r="G44" s="198"/>
    </row>
    <row r="45" spans="1:7" ht="5.25" customHeight="1" thickBot="1">
      <c r="A45" s="349"/>
      <c r="B45" s="350"/>
      <c r="C45" s="350"/>
      <c r="D45" s="350"/>
      <c r="E45" s="351"/>
      <c r="F45" s="350"/>
      <c r="G45" s="350"/>
    </row>
    <row r="46" spans="1:7" ht="13.5" thickTop="1">
      <c r="A46" s="200"/>
      <c r="B46" s="198"/>
      <c r="C46" s="198"/>
      <c r="D46" s="198"/>
      <c r="E46" s="199"/>
      <c r="F46" s="198"/>
      <c r="G46" s="198"/>
    </row>
    <row r="47" spans="1:7" ht="12.75">
      <c r="A47" s="371" t="s">
        <v>99</v>
      </c>
      <c r="B47" s="202"/>
      <c r="C47" s="353"/>
      <c r="D47" s="202"/>
      <c r="E47" s="229"/>
      <c r="F47" s="202"/>
      <c r="G47" s="416">
        <f>+'A-2'!G7</f>
        <v>2020</v>
      </c>
    </row>
    <row r="48" spans="1:7" ht="12.75">
      <c r="A48" s="200"/>
      <c r="B48" s="198"/>
      <c r="C48" s="198"/>
      <c r="D48" s="198"/>
      <c r="E48" s="199"/>
      <c r="F48" s="198"/>
      <c r="G48" s="198"/>
    </row>
    <row r="49" spans="1:7" ht="12.75">
      <c r="A49" s="423" t="s">
        <v>84</v>
      </c>
      <c r="B49" s="357"/>
      <c r="C49" s="42"/>
      <c r="D49" s="359" t="s">
        <v>596</v>
      </c>
      <c r="F49" s="358"/>
      <c r="G49" s="191" t="s">
        <v>133</v>
      </c>
    </row>
    <row r="50" spans="1:7" ht="12.75">
      <c r="A50" s="203"/>
      <c r="B50" s="204"/>
      <c r="C50" s="204"/>
      <c r="D50" s="204"/>
      <c r="E50" s="206"/>
      <c r="F50" s="354"/>
      <c r="G50" s="188"/>
    </row>
    <row r="51" spans="1:7" ht="12.75">
      <c r="A51" s="457" t="s">
        <v>643</v>
      </c>
      <c r="B51" s="204"/>
      <c r="C51" s="228"/>
      <c r="D51" s="204"/>
      <c r="E51" s="205"/>
      <c r="F51" s="354"/>
      <c r="G51" s="356"/>
    </row>
    <row r="52" spans="1:7" ht="7.5" customHeight="1">
      <c r="A52" s="193"/>
      <c r="B52" s="204"/>
      <c r="C52" s="228"/>
      <c r="D52" s="204"/>
      <c r="E52" s="206"/>
      <c r="F52" s="354"/>
      <c r="G52" s="348"/>
    </row>
    <row r="53" spans="1:7" ht="12.75">
      <c r="A53" s="457" t="s">
        <v>644</v>
      </c>
      <c r="B53" s="204"/>
      <c r="C53" s="228"/>
      <c r="D53" s="204"/>
      <c r="E53" s="205"/>
      <c r="F53" s="354"/>
      <c r="G53" s="356"/>
    </row>
    <row r="54" spans="1:7" ht="7.5" customHeight="1">
      <c r="A54" s="193"/>
      <c r="B54" s="193"/>
      <c r="C54" s="228"/>
      <c r="D54" s="193"/>
      <c r="E54" s="193"/>
      <c r="F54" s="354"/>
      <c r="G54" s="343"/>
    </row>
    <row r="55" spans="1:7" ht="12.75">
      <c r="A55" s="193" t="s">
        <v>592</v>
      </c>
      <c r="B55" s="228"/>
      <c r="C55" s="228"/>
      <c r="D55" s="228"/>
      <c r="E55" s="228"/>
      <c r="F55" s="354"/>
      <c r="G55" s="356"/>
    </row>
    <row r="56" spans="1:7" ht="7.5" customHeight="1">
      <c r="A56" s="193"/>
      <c r="B56" s="193"/>
      <c r="C56" s="228"/>
      <c r="D56" s="193"/>
      <c r="E56" s="193"/>
      <c r="F56" s="354"/>
      <c r="G56" s="348"/>
    </row>
    <row r="57" spans="1:7" ht="12.75">
      <c r="A57" s="193" t="s">
        <v>247</v>
      </c>
      <c r="B57" s="193"/>
      <c r="C57" s="228"/>
      <c r="D57" s="193"/>
      <c r="E57" s="193"/>
      <c r="F57" s="354"/>
      <c r="G57" s="356"/>
    </row>
    <row r="58" spans="1:7" ht="7.5" customHeight="1">
      <c r="A58" s="193"/>
      <c r="B58" s="193"/>
      <c r="C58" s="228"/>
      <c r="D58" s="193"/>
      <c r="E58" s="193"/>
      <c r="F58" s="354"/>
      <c r="G58" s="343"/>
    </row>
    <row r="59" spans="1:7" ht="12.75">
      <c r="A59" s="193" t="s">
        <v>594</v>
      </c>
      <c r="B59" s="193"/>
      <c r="C59" s="228"/>
      <c r="D59" s="193"/>
      <c r="E59" s="193"/>
      <c r="F59" s="354"/>
      <c r="G59" s="356"/>
    </row>
    <row r="60" spans="1:7" ht="12.75">
      <c r="A60" s="46"/>
      <c r="B60" s="188"/>
      <c r="C60" s="188"/>
      <c r="D60" s="188"/>
      <c r="E60" s="188"/>
      <c r="F60" s="188"/>
      <c r="G60" s="188"/>
    </row>
    <row r="61" spans="1:7" ht="5.25" customHeight="1" thickBot="1">
      <c r="A61" s="349"/>
      <c r="B61" s="350"/>
      <c r="C61" s="350"/>
      <c r="D61" s="350"/>
      <c r="E61" s="351"/>
      <c r="F61" s="350"/>
      <c r="G61" s="350"/>
    </row>
    <row r="62" spans="1:7" ht="13.5" thickTop="1">
      <c r="A62" s="187"/>
      <c r="B62" s="187"/>
      <c r="C62" s="187"/>
      <c r="D62" s="187"/>
      <c r="E62" s="187"/>
      <c r="F62" s="187"/>
      <c r="G62" s="187"/>
    </row>
    <row r="63" spans="1:7" ht="12.75">
      <c r="A63" s="390" t="s">
        <v>106</v>
      </c>
      <c r="B63" s="188"/>
      <c r="C63" s="188"/>
      <c r="D63" s="188"/>
      <c r="E63" s="188"/>
      <c r="F63" s="188"/>
      <c r="G63" s="416">
        <f>+'A-2'!G7</f>
        <v>2020</v>
      </c>
    </row>
    <row r="64" spans="1:7" ht="7.5" customHeight="1">
      <c r="A64" s="46"/>
      <c r="B64" s="188"/>
      <c r="C64" s="188"/>
      <c r="D64" s="188"/>
      <c r="E64" s="188"/>
      <c r="F64" s="188"/>
      <c r="G64" s="188"/>
    </row>
    <row r="65" spans="1:7" ht="12.75">
      <c r="A65" s="423" t="s">
        <v>84</v>
      </c>
      <c r="B65" s="357"/>
      <c r="C65" s="187"/>
      <c r="D65" s="359" t="s">
        <v>596</v>
      </c>
      <c r="F65" s="358"/>
      <c r="G65" s="191" t="s">
        <v>134</v>
      </c>
    </row>
    <row r="66" spans="1:7" ht="7.5" customHeight="1">
      <c r="A66" s="203"/>
      <c r="B66" s="204"/>
      <c r="C66" s="204"/>
      <c r="D66" s="204"/>
      <c r="E66" s="206"/>
      <c r="F66" s="354"/>
      <c r="G66" s="188"/>
    </row>
    <row r="67" spans="1:7" ht="12.75">
      <c r="A67" s="193" t="s">
        <v>107</v>
      </c>
      <c r="B67" s="204"/>
      <c r="C67" s="228"/>
      <c r="D67" s="204"/>
      <c r="E67" s="205"/>
      <c r="F67" s="354"/>
      <c r="G67" s="356"/>
    </row>
    <row r="68" spans="1:7" ht="7.5" customHeight="1">
      <c r="A68" s="193"/>
      <c r="B68" s="204"/>
      <c r="C68" s="228"/>
      <c r="D68" s="204"/>
      <c r="E68" s="206"/>
      <c r="F68" s="354"/>
      <c r="G68" s="348"/>
    </row>
    <row r="69" spans="1:7" ht="12.75">
      <c r="A69" s="193" t="s">
        <v>568</v>
      </c>
      <c r="B69" s="204"/>
      <c r="C69" s="228"/>
      <c r="D69" s="204"/>
      <c r="E69" s="205"/>
      <c r="F69" s="354"/>
      <c r="G69" s="356"/>
    </row>
    <row r="70" spans="1:7" ht="7.5" customHeight="1">
      <c r="A70" s="193"/>
      <c r="B70" s="193"/>
      <c r="C70" s="228"/>
      <c r="D70" s="193"/>
      <c r="E70" s="193"/>
      <c r="F70" s="354"/>
      <c r="G70" s="343"/>
    </row>
    <row r="71" spans="1:7" ht="12.75">
      <c r="A71" s="193" t="s">
        <v>569</v>
      </c>
      <c r="B71" s="228"/>
      <c r="C71" s="228"/>
      <c r="D71" s="228"/>
      <c r="E71" s="228"/>
      <c r="F71" s="354"/>
      <c r="G71" s="356"/>
    </row>
    <row r="72" spans="1:7" ht="12.75">
      <c r="A72" s="46"/>
      <c r="B72" s="188"/>
      <c r="C72" s="188"/>
      <c r="D72" s="188"/>
      <c r="E72" s="188"/>
      <c r="F72" s="188"/>
      <c r="G72" s="188"/>
    </row>
    <row r="73" spans="1:7" ht="12.75">
      <c r="A73" s="46"/>
      <c r="B73" s="188"/>
      <c r="C73" s="188"/>
      <c r="D73" s="188"/>
      <c r="E73" s="188"/>
      <c r="F73" s="188"/>
      <c r="G73" s="188"/>
    </row>
    <row r="74" spans="1:7" ht="12.75">
      <c r="A74" s="46"/>
      <c r="B74" s="188"/>
      <c r="C74" s="188"/>
      <c r="D74" s="188"/>
      <c r="E74" s="188"/>
      <c r="F74" s="188"/>
      <c r="G74" s="188"/>
    </row>
    <row r="75" spans="1:7" ht="12.75">
      <c r="A75" s="46"/>
      <c r="B75" s="188"/>
      <c r="C75" s="188"/>
      <c r="D75" s="188"/>
      <c r="E75" s="188"/>
      <c r="F75" s="188"/>
      <c r="G75" s="188"/>
    </row>
    <row r="76" spans="1:7" ht="12.75">
      <c r="A76" s="46"/>
      <c r="B76" s="188"/>
      <c r="C76" s="188"/>
      <c r="D76" s="188"/>
      <c r="E76" s="188"/>
      <c r="F76" s="188"/>
      <c r="G76" s="188"/>
    </row>
    <row r="77" spans="1:7" ht="12.75">
      <c r="A77" s="46"/>
      <c r="B77" s="188"/>
      <c r="C77" s="188"/>
      <c r="D77" s="188"/>
      <c r="E77" s="188"/>
      <c r="F77" s="188"/>
      <c r="G77" s="188"/>
    </row>
    <row r="78" spans="1:7" ht="12.75">
      <c r="A78" s="188"/>
      <c r="B78" s="188"/>
      <c r="C78" s="188"/>
      <c r="D78" s="188"/>
      <c r="E78" s="188"/>
      <c r="F78" s="188"/>
      <c r="G78" s="188"/>
    </row>
    <row r="79" spans="1:7" ht="12.75">
      <c r="A79" s="188"/>
      <c r="B79" s="188"/>
      <c r="C79" s="188"/>
      <c r="D79" s="188"/>
      <c r="E79" s="188"/>
      <c r="F79" s="188"/>
      <c r="G79" s="188"/>
    </row>
    <row r="80" spans="1:7" ht="12.75">
      <c r="A80" s="188"/>
      <c r="B80" s="188"/>
      <c r="C80" s="188"/>
      <c r="D80" s="188"/>
      <c r="E80" s="188"/>
      <c r="F80" s="188"/>
      <c r="G80" s="188"/>
    </row>
    <row r="81" spans="1:7" ht="12.75">
      <c r="A81" s="188"/>
      <c r="B81" s="188"/>
      <c r="C81" s="188"/>
      <c r="D81" s="188"/>
      <c r="E81" s="188"/>
      <c r="F81" s="188"/>
      <c r="G81" s="188"/>
    </row>
    <row r="82" spans="1:7" ht="12.75">
      <c r="A82" s="188"/>
      <c r="B82" s="188"/>
      <c r="C82" s="188"/>
      <c r="D82" s="188"/>
      <c r="E82" s="188"/>
      <c r="F82" s="188"/>
      <c r="G82" s="188"/>
    </row>
    <row r="83" spans="1:7" ht="12.75">
      <c r="A83" s="188"/>
      <c r="B83" s="188"/>
      <c r="C83" s="188"/>
      <c r="D83" s="188"/>
      <c r="E83" s="188"/>
      <c r="F83" s="188"/>
      <c r="G83" s="188"/>
    </row>
    <row r="84" spans="1:7" ht="12.75">
      <c r="A84" s="188"/>
      <c r="B84" s="188"/>
      <c r="C84" s="188"/>
      <c r="D84" s="188"/>
      <c r="E84" s="188"/>
      <c r="F84" s="188"/>
      <c r="G84" s="188"/>
    </row>
    <row r="85" spans="1:7" ht="12.75">
      <c r="A85" s="188"/>
      <c r="B85" s="188"/>
      <c r="C85" s="188"/>
      <c r="D85" s="188"/>
      <c r="E85" s="188"/>
      <c r="F85" s="188"/>
      <c r="G85" s="188"/>
    </row>
    <row r="86" spans="1:7" ht="12.75">
      <c r="A86" s="188"/>
      <c r="B86" s="188"/>
      <c r="C86" s="188"/>
      <c r="D86" s="188"/>
      <c r="E86" s="188"/>
      <c r="F86" s="188"/>
      <c r="G86" s="188"/>
    </row>
    <row r="87" spans="1:7" ht="12.75">
      <c r="A87" s="188"/>
      <c r="B87" s="188"/>
      <c r="C87" s="188"/>
      <c r="D87" s="188"/>
      <c r="E87" s="188"/>
      <c r="F87" s="188"/>
      <c r="G87" s="188"/>
    </row>
    <row r="88" spans="1:7" ht="12.75">
      <c r="A88" s="188"/>
      <c r="B88" s="188"/>
      <c r="C88" s="188"/>
      <c r="D88" s="188"/>
      <c r="E88" s="188"/>
      <c r="F88" s="188"/>
      <c r="G88" s="188"/>
    </row>
    <row r="89" spans="1:7" ht="12.75">
      <c r="A89" s="188"/>
      <c r="B89" s="188"/>
      <c r="C89" s="188"/>
      <c r="D89" s="188"/>
      <c r="E89" s="188"/>
      <c r="F89" s="188"/>
      <c r="G89" s="188"/>
    </row>
    <row r="90" spans="1:7" ht="12.75">
      <c r="A90" s="188"/>
      <c r="B90" s="188"/>
      <c r="C90" s="188"/>
      <c r="D90" s="188"/>
      <c r="E90" s="188"/>
      <c r="F90" s="188"/>
      <c r="G90" s="188"/>
    </row>
    <row r="91" spans="1:7" ht="12.75">
      <c r="A91" s="188"/>
      <c r="B91" s="188"/>
      <c r="C91" s="188"/>
      <c r="D91" s="188"/>
      <c r="E91" s="188"/>
      <c r="F91" s="188"/>
      <c r="G91" s="188"/>
    </row>
    <row r="92" spans="1:7" ht="12.75">
      <c r="A92" s="188"/>
      <c r="B92" s="188"/>
      <c r="C92" s="188"/>
      <c r="D92" s="188"/>
      <c r="E92" s="188"/>
      <c r="F92" s="188"/>
      <c r="G92" s="188"/>
    </row>
    <row r="93" spans="1:7" ht="12.75">
      <c r="A93" s="188"/>
      <c r="B93" s="188"/>
      <c r="C93" s="188"/>
      <c r="D93" s="188"/>
      <c r="E93" s="188"/>
      <c r="F93" s="188"/>
      <c r="G93" s="188"/>
    </row>
    <row r="94" spans="1:7" ht="12.75">
      <c r="A94" s="188"/>
      <c r="B94" s="188"/>
      <c r="C94" s="188"/>
      <c r="D94" s="188"/>
      <c r="E94" s="188"/>
      <c r="F94" s="188"/>
      <c r="G94" s="188"/>
    </row>
    <row r="95" spans="1:7" ht="12.75">
      <c r="A95" s="188"/>
      <c r="B95" s="188"/>
      <c r="C95" s="188"/>
      <c r="D95" s="188"/>
      <c r="E95" s="188"/>
      <c r="F95" s="188"/>
      <c r="G95" s="188"/>
    </row>
    <row r="96" spans="1:7" ht="12.75">
      <c r="A96" s="188"/>
      <c r="B96" s="188"/>
      <c r="C96" s="188"/>
      <c r="D96" s="188"/>
      <c r="E96" s="188"/>
      <c r="F96" s="188"/>
      <c r="G96" s="188"/>
    </row>
    <row r="97" spans="1:7" ht="12.75">
      <c r="A97" s="188"/>
      <c r="B97" s="188"/>
      <c r="C97" s="188"/>
      <c r="D97" s="188"/>
      <c r="E97" s="188"/>
      <c r="F97" s="188"/>
      <c r="G97" s="188"/>
    </row>
    <row r="98" spans="1:7" ht="12.75">
      <c r="A98" s="188"/>
      <c r="B98" s="188"/>
      <c r="C98" s="188"/>
      <c r="D98" s="188"/>
      <c r="E98" s="188"/>
      <c r="F98" s="188"/>
      <c r="G98" s="188"/>
    </row>
    <row r="99" spans="1:7" ht="12.75">
      <c r="A99" s="188"/>
      <c r="B99" s="188"/>
      <c r="C99" s="188"/>
      <c r="D99" s="188"/>
      <c r="E99" s="188"/>
      <c r="F99" s="188"/>
      <c r="G99" s="188"/>
    </row>
    <row r="100" spans="1:7" ht="12.75">
      <c r="A100" s="188"/>
      <c r="B100" s="188"/>
      <c r="C100" s="188"/>
      <c r="D100" s="188"/>
      <c r="E100" s="188"/>
      <c r="F100" s="188"/>
      <c r="G100" s="188"/>
    </row>
    <row r="101" spans="1:7" ht="12.75">
      <c r="A101" s="188"/>
      <c r="B101" s="188"/>
      <c r="C101" s="188"/>
      <c r="D101" s="188"/>
      <c r="E101" s="188"/>
      <c r="F101" s="188"/>
      <c r="G101" s="188"/>
    </row>
    <row r="102" spans="1:7" ht="12.75">
      <c r="A102" s="188"/>
      <c r="B102" s="188"/>
      <c r="C102" s="188"/>
      <c r="D102" s="188"/>
      <c r="E102" s="188"/>
      <c r="F102" s="188"/>
      <c r="G102" s="188"/>
    </row>
    <row r="103" spans="1:7" ht="12.75">
      <c r="A103" s="188"/>
      <c r="B103" s="188"/>
      <c r="C103" s="188"/>
      <c r="D103" s="188"/>
      <c r="E103" s="188"/>
      <c r="F103" s="188"/>
      <c r="G103" s="188"/>
    </row>
    <row r="104" spans="1:7" ht="12.75">
      <c r="A104" s="188"/>
      <c r="B104" s="188"/>
      <c r="C104" s="188"/>
      <c r="D104" s="188"/>
      <c r="E104" s="188"/>
      <c r="F104" s="188"/>
      <c r="G104" s="188"/>
    </row>
    <row r="105" spans="1:7" ht="12.75">
      <c r="A105" s="188"/>
      <c r="B105" s="188"/>
      <c r="C105" s="188"/>
      <c r="D105" s="188"/>
      <c r="E105" s="188"/>
      <c r="F105" s="188"/>
      <c r="G105" s="188"/>
    </row>
    <row r="106" spans="1:7" ht="12.75">
      <c r="A106" s="188"/>
      <c r="B106" s="188"/>
      <c r="C106" s="188"/>
      <c r="D106" s="188"/>
      <c r="E106" s="188"/>
      <c r="F106" s="188"/>
      <c r="G106" s="188"/>
    </row>
    <row r="107" spans="1:7" ht="12.75">
      <c r="A107" s="188"/>
      <c r="B107" s="188"/>
      <c r="C107" s="188"/>
      <c r="D107" s="188"/>
      <c r="E107" s="188"/>
      <c r="F107" s="188"/>
      <c r="G107" s="188"/>
    </row>
    <row r="108" spans="1:7" ht="12.75">
      <c r="A108" s="188"/>
      <c r="B108" s="188"/>
      <c r="C108" s="188"/>
      <c r="D108" s="188"/>
      <c r="E108" s="188"/>
      <c r="F108" s="188"/>
      <c r="G108" s="188"/>
    </row>
    <row r="109" spans="1:7" ht="12.75">
      <c r="A109" s="188"/>
      <c r="B109" s="188"/>
      <c r="C109" s="188"/>
      <c r="D109" s="188"/>
      <c r="E109" s="188"/>
      <c r="F109" s="188"/>
      <c r="G109" s="188"/>
    </row>
    <row r="110" spans="1:7" ht="12.75">
      <c r="A110" s="188"/>
      <c r="B110" s="188"/>
      <c r="C110" s="188"/>
      <c r="D110" s="188"/>
      <c r="E110" s="188"/>
      <c r="F110" s="188"/>
      <c r="G110" s="188"/>
    </row>
    <row r="111" spans="1:7" ht="12.75">
      <c r="A111" s="188"/>
      <c r="B111" s="188"/>
      <c r="C111" s="188"/>
      <c r="D111" s="188"/>
      <c r="E111" s="188"/>
      <c r="F111" s="188"/>
      <c r="G111" s="188"/>
    </row>
    <row r="112" spans="1:7" ht="12.75">
      <c r="A112" s="188"/>
      <c r="B112" s="188"/>
      <c r="C112" s="188"/>
      <c r="D112" s="188"/>
      <c r="E112" s="188"/>
      <c r="F112" s="188"/>
      <c r="G112" s="188"/>
    </row>
    <row r="113" spans="1:7" ht="12.75">
      <c r="A113" s="188"/>
      <c r="B113" s="188"/>
      <c r="C113" s="188"/>
      <c r="D113" s="188"/>
      <c r="E113" s="188"/>
      <c r="F113" s="188"/>
      <c r="G113" s="188"/>
    </row>
    <row r="114" spans="1:7" ht="12.75">
      <c r="A114" s="188"/>
      <c r="B114" s="188"/>
      <c r="C114" s="188"/>
      <c r="D114" s="188"/>
      <c r="E114" s="188"/>
      <c r="F114" s="188"/>
      <c r="G114" s="188"/>
    </row>
    <row r="115" spans="1:7" ht="12.75">
      <c r="A115" s="188"/>
      <c r="B115" s="188"/>
      <c r="C115" s="188"/>
      <c r="D115" s="188"/>
      <c r="E115" s="188"/>
      <c r="F115" s="188"/>
      <c r="G115" s="188"/>
    </row>
    <row r="116" spans="1:7" ht="12.75">
      <c r="A116" s="188"/>
      <c r="B116" s="188"/>
      <c r="C116" s="188"/>
      <c r="D116" s="188"/>
      <c r="E116" s="188"/>
      <c r="F116" s="188"/>
      <c r="G116" s="188"/>
    </row>
    <row r="117" spans="1:7" ht="12.75">
      <c r="A117" s="188"/>
      <c r="B117" s="188"/>
      <c r="C117" s="188"/>
      <c r="D117" s="188"/>
      <c r="E117" s="188"/>
      <c r="F117" s="188"/>
      <c r="G117" s="188"/>
    </row>
    <row r="118" spans="1:7" ht="12.75">
      <c r="A118" s="188"/>
      <c r="B118" s="188"/>
      <c r="C118" s="188"/>
      <c r="D118" s="188"/>
      <c r="E118" s="188"/>
      <c r="F118" s="188"/>
      <c r="G118" s="188"/>
    </row>
    <row r="119" spans="1:7" ht="12.75">
      <c r="A119" s="188"/>
      <c r="B119" s="188"/>
      <c r="C119" s="188"/>
      <c r="D119" s="188"/>
      <c r="E119" s="188"/>
      <c r="F119" s="188"/>
      <c r="G119" s="188"/>
    </row>
    <row r="120" spans="1:7" ht="12.75">
      <c r="A120" s="188"/>
      <c r="B120" s="188"/>
      <c r="C120" s="188"/>
      <c r="D120" s="188"/>
      <c r="E120" s="188"/>
      <c r="F120" s="188"/>
      <c r="G120" s="188"/>
    </row>
  </sheetData>
  <sheetProtection password="CF2D" sheet="1" objects="1" scenarios="1"/>
  <printOptions horizontalCentered="1"/>
  <pageMargins left="0" right="0" top="0.5" bottom="0" header="0" footer="0"/>
  <pageSetup horizontalDpi="600" verticalDpi="600" orientation="portrait" scale="78" r:id="rId4"/>
  <headerFooter alignWithMargins="0">
    <oddFooter>&amp;CA-2.1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Financial Report</dc:title>
  <dc:subject/>
  <dc:creator>Tammy Compton</dc:creator>
  <cp:keywords/>
  <dc:description/>
  <cp:lastModifiedBy>Administrator</cp:lastModifiedBy>
  <cp:lastPrinted>2014-03-12T21:22:59Z</cp:lastPrinted>
  <dcterms:created xsi:type="dcterms:W3CDTF">1998-11-05T18:23:32Z</dcterms:created>
  <dcterms:modified xsi:type="dcterms:W3CDTF">2020-12-02T15:51:34Z</dcterms:modified>
  <cp:category/>
  <cp:version/>
  <cp:contentType/>
  <cp:contentStatus/>
</cp:coreProperties>
</file>